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'!$A$7:$K$70</definedName>
    <definedName name="_xlnm.Print_Area" localSheetId="1">'IGSNS '!$A$1:$N$69</definedName>
  </definedNames>
  <calcPr calcId="145621" fullPrecision="0"/>
</workbook>
</file>

<file path=xl/calcChain.xml><?xml version="1.0" encoding="utf-8"?>
<calcChain xmlns="http://schemas.openxmlformats.org/spreadsheetml/2006/main">
  <c r="M44" i="7" l="1"/>
  <c r="K39" i="7" l="1"/>
  <c r="J39" i="7"/>
  <c r="I39" i="7"/>
  <c r="H39" i="7"/>
  <c r="E39" i="7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E31" i="7"/>
  <c r="K31" i="7" s="1"/>
  <c r="E30" i="7"/>
  <c r="K30" i="7"/>
  <c r="K20" i="7"/>
  <c r="I11" i="7"/>
  <c r="E11" i="7"/>
  <c r="J9" i="7"/>
  <c r="I9" i="7"/>
  <c r="H9" i="7"/>
  <c r="F9" i="7"/>
  <c r="F57" i="7" s="1"/>
  <c r="E9" i="7"/>
  <c r="J44" i="7"/>
  <c r="I44" i="7"/>
  <c r="H44" i="7"/>
  <c r="H57" i="7" s="1"/>
  <c r="E44" i="7"/>
  <c r="K37" i="7"/>
  <c r="K36" i="7"/>
  <c r="K21" i="7"/>
  <c r="K19" i="7"/>
  <c r="K22" i="7"/>
  <c r="K25" i="7"/>
  <c r="K32" i="7"/>
  <c r="K41" i="7"/>
  <c r="G57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K18" i="7"/>
  <c r="K29" i="7"/>
  <c r="K43" i="7"/>
  <c r="K52" i="7"/>
  <c r="K48" i="7"/>
  <c r="K44" i="7" l="1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<sst xmlns="http://schemas.openxmlformats.org/spreadsheetml/2006/main" count="306" uniqueCount="207">
  <si>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</si>
  <si>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</si>
  <si>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</si>
  <si>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</si>
  <si>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</si>
  <si>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</si>
  <si>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</si>
  <si>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</si>
  <si>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</si>
  <si>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</si>
  <si>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</si>
  <si>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</si>
  <si>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</si>
  <si>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</si>
  <si>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</si>
  <si>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</si>
  <si>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</si>
  <si>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</si>
  <si>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</si>
  <si>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</si>
  <si>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</si>
  <si>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</si>
  <si>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</si>
  <si>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</si>
  <si>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</si>
  <si>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</si>
  <si>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</si>
  <si>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</si>
  <si>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</si>
  <si>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</si>
  <si>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</si>
  <si>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</si>
  <si>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</si>
  <si>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</si>
  <si>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</si>
  <si>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</si>
  <si>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</si>
  <si>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</si>
  <si>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</si>
  <si>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</si>
  <si>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</si>
  <si>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</si>
  <si>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</si>
  <si>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</si>
  <si>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</si>
  <si>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</si>
  <si>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</si>
  <si>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</si>
  <si>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</si>
  <si>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</si>
  <si>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</si>
  <si>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</si>
  <si>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</si>
  <si>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</si>
  <si>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</si>
  <si>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</si>
  <si>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</si>
  <si>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</si>
  <si>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</si>
  <si>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</si>
  <si>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</si>
  <si>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</si>
  <si>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</si>
  <si>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</si>
  <si>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</si>
  <si>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</si>
  <si>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</si>
  <si>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</si>
  <si>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</si>
  <si>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</si>
  <si>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</si>
  <si>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</si>
  <si>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</si>
  <si>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</si>
  <si>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</si>
  <si>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</si>
  <si>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</si>
  <si>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</si>
  <si>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</si>
  <si>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</si>
  <si>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</si>
  <si>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</si>
  <si>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</si>
  <si>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</si>
  <si>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</si>
  <si>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</si>
  <si>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</si>
  <si>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</si>
  <si>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</si>
  <si>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</si>
  <si>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</si>
  <si>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</si>
  <si>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</si>
  <si>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</si>
  <si>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</si>
  <si>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</si>
  <si>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</si>
  <si>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</si>
  <si>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</si>
  <si>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</si>
  <si>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</si>
  <si>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</si>
  <si>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</si>
  <si>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</si>
  <si>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</si>
  <si>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</si>
  <si>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</si>
  <si>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</si>
  <si>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</si>
  <si>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</si>
  <si>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</si>
  <si>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</si>
  <si>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</si>
  <si>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</si>
  <si>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</si>
  <si>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</si>
  <si>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</si>
  <si>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</si>
  <si>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</si>
  <si>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</si>
  <si>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</si>
  <si>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</si>
  <si>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</si>
  <si>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</si>
  <si>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</si>
  <si>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</si>
  <si>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</si>
  <si>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</si>
  <si>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</si>
  <si>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</si>
  <si>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</si>
  <si>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THELMA BEATRIZ PEREDA HERNÁNDEZ</t>
  </si>
  <si>
    <t>2419 60614 0101</t>
  </si>
  <si>
    <t>1665 71091 2217</t>
  </si>
  <si>
    <t>BERNABÉ CHELEY XALÍN</t>
  </si>
  <si>
    <t>1605 18911 0110</t>
  </si>
  <si>
    <t>CODIGO ÚNICO DE IDENTIFICACIÓN</t>
  </si>
  <si>
    <t>MARÍA MARGARITA ESCOBAR ALBEÑO</t>
  </si>
  <si>
    <t>Elaboró:</t>
  </si>
  <si>
    <t>ASISTENTE PROFESIONAL II</t>
  </si>
  <si>
    <t>WALTER VINICIO ARAGON CARRILLO</t>
  </si>
  <si>
    <t>2348 63110 2101</t>
  </si>
  <si>
    <t>2448 31092 0101</t>
  </si>
  <si>
    <t>2429 99344 0101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</si>
  <si>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</si>
  <si>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</si>
  <si>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</si>
  <si>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</si>
  <si>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EVELYN MARISOL PAZ CORONADO</t>
  </si>
  <si>
    <t>KARLO MARCELO ORTIZ MONROY</t>
  </si>
  <si>
    <t>1623 58709 0203</t>
  </si>
  <si>
    <t>2379 32202 0101</t>
  </si>
  <si>
    <t>2378 49755 0101</t>
  </si>
  <si>
    <t>LUIS MIGUEL MARTÍNEZ ESPINA</t>
  </si>
  <si>
    <t>JORGE MARIO RECINOS HERNÁNDEZ</t>
  </si>
  <si>
    <t>1941 84196 0101</t>
  </si>
  <si>
    <t>2077 28542 0101</t>
  </si>
  <si>
    <t>3157 04330 0503</t>
  </si>
  <si>
    <t>1941 50453 2216</t>
  </si>
  <si>
    <t>2401 43515 0101</t>
  </si>
  <si>
    <t>VACANTE</t>
  </si>
  <si>
    <t>LOURDES ELIZABETH GUERRA RECINOS</t>
  </si>
  <si>
    <t>2594 72344 0201</t>
  </si>
  <si>
    <t>MARIAN VIRGINIA RUANO RAMIREZ</t>
  </si>
  <si>
    <t>BYRON ARNOLDO VÁSQUEZ TRUJILLO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</si>
  <si>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</si>
  <si>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</si>
  <si>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</si>
  <si>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</si>
  <si>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</si>
  <si>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</si>
  <si>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</si>
  <si>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</si>
  <si>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</si>
  <si>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</si>
  <si>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</si>
  <si>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</si>
  <si>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</si>
  <si>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SORY VANESSA GÓMEZ RAMÍREZ</t>
  </si>
  <si>
    <t>MARLI AMARILIS RODRÍGUEZ BARILLAS</t>
  </si>
  <si>
    <t>FLOR DE MARÍA BRÁN PADILLA DE MOTTA</t>
  </si>
  <si>
    <t>2328 00286 0101</t>
  </si>
  <si>
    <t>KARLA YOLANDA CÁCERES ARRIAZA</t>
  </si>
  <si>
    <t>3473 41144 1001</t>
  </si>
  <si>
    <t>2633 82915 0101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</si>
  <si>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</si>
  <si>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</si>
  <si>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</si>
  <si>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</si>
  <si>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</si>
  <si>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</si>
  <si>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>JUAN CARLOS QUEMÉ PORTILLO</t>
  </si>
  <si>
    <t>LESLIE VIRGINIA PÉREZ LÓPEZ</t>
  </si>
  <si>
    <t xml:space="preserve">                          Vo. Bo. </t>
  </si>
  <si>
    <t xml:space="preserve">.  </t>
  </si>
  <si>
    <t>QUIMBERLIN LISVET GONZÁLEZ RECINOS</t>
  </si>
  <si>
    <t>2841 33086 2212</t>
  </si>
  <si>
    <t>HEDY AUGUSTO IMERI MORATAYA</t>
  </si>
  <si>
    <t>2509 05604 0101</t>
  </si>
  <si>
    <t>Casilla 27. Hedy Augusto Imeri Morataya  se le acreditó 17 días pendientes del mes de octubre.</t>
  </si>
  <si>
    <t>2134 09879 0101</t>
  </si>
  <si>
    <t>JESSICA YESSENIA MÉNDEZ CRUZ</t>
  </si>
  <si>
    <t>Nomina del mes de Diciembre 2021</t>
  </si>
  <si>
    <t>Casilla 10. Evelyn Marisol Paz Coronado se le acreditó 2 días del mes de diciembre por remoción.</t>
  </si>
  <si>
    <t>OSCAR ENMANUEL QUIRÓA FLORIAN</t>
  </si>
  <si>
    <t>2571 58367 0101</t>
  </si>
  <si>
    <t>Casilla 26. Oscar Enmanuel Quiróa Florian se le acreditó además de su salario 29 días del mes de noviembre.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</si>
</sst>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106">
    <xf numFmtId="0" fontId="0" fillId="0" borderId="0" xfId="0"/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7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164" fontId="6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right" vertical="center"/>
    </xf>
    <xf numFmtId="0" fontId="9" fillId="2" borderId="0" xfId="1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164" fontId="22" fillId="2" borderId="5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vertical="center" wrapText="1"/>
    </xf>
    <xf numFmtId="164" fontId="21" fillId="4" borderId="9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22" fillId="2" borderId="1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center" vertical="center"/>
    </xf>
    <xf numFmtId="164" fontId="23" fillId="5" borderId="13" xfId="0" applyNumberFormat="1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164" fontId="21" fillId="4" borderId="2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vertical="center"/>
    </xf>
    <xf numFmtId="44" fontId="22" fillId="2" borderId="11" xfId="0" applyNumberFormat="1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7" fillId="3" borderId="14" xfId="0" applyNumberFormat="1" applyFont="1" applyFill="1" applyBorder="1" applyAlignment="1">
      <alignment horizontal="center" vertical="center" wrapText="1"/>
    </xf>
    <xf numFmtId="164" fontId="17" fillId="3" borderId="21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3" borderId="3" xfId="0" applyNumberFormat="1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 wrapText="1"/>
    </xf>
    <xf numFmtId="164" fontId="17" fillId="3" borderId="19" xfId="0" applyNumberFormat="1" applyFont="1" applyFill="1" applyBorder="1" applyAlignment="1">
      <alignment horizontal="center" vertical="center" wrapText="1"/>
    </xf>
    <xf numFmtId="164" fontId="17" fillId="3" borderId="20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center" vertical="top" wrapText="1"/>
    </xf>
    <xf numFmtId="0" fontId="21" fillId="4" borderId="2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center" vertical="center"/>
    </xf>
    <xf numFmtId="0" fontId="19" fillId="6" borderId="31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 wrapText="1"/>
    </xf>
    <xf numFmtId="0" fontId="23" fillId="5" borderId="27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5" fontId="10" fillId="2" borderId="0" xfId="0" quotePrefix="1" applyNumberFormat="1" applyFont="1" applyFill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47625</xdr:rowOff>
    </xdr:from>
    <xdr:to>
      <xdr:col>1</xdr:col>
      <xdr:colOff>2314575</xdr:colOff>
      <xdr:row>4</xdr:row>
      <xdr:rowOff>200025</xdr:rowOff>
    </xdr:to>
    <xdr:pic>
      <xdr:nvPicPr>
        <xdr:cNvPr id="42239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1009650" y="4762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121328</xdr:colOff>
      <xdr:row>0</xdr:row>
      <xdr:rowOff>0</xdr:rowOff>
    </xdr:from>
    <xdr:to>
      <xdr:col>12</xdr:col>
      <xdr:colOff>842360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67837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66" t="s">
        <v>113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4" spans="1:31" ht="15.75" thickBot="1" x14ac:dyDescent="0.3"/>
    <row r="5" spans="1:31" ht="32.25" customHeight="1" thickBot="1" x14ac:dyDescent="0.3">
      <c r="A5" s="62" t="s">
        <v>112</v>
      </c>
      <c r="B5" s="62" t="s">
        <v>2</v>
      </c>
      <c r="C5" s="62" t="s">
        <v>3</v>
      </c>
      <c r="D5" s="62" t="s">
        <v>0</v>
      </c>
      <c r="E5" s="62" t="s">
        <v>1</v>
      </c>
      <c r="F5" s="64" t="s">
        <v>86</v>
      </c>
      <c r="G5" s="62" t="s">
        <v>105</v>
      </c>
      <c r="H5" s="62" t="s">
        <v>4</v>
      </c>
      <c r="I5" s="62" t="s">
        <v>81</v>
      </c>
      <c r="J5" s="62" t="s">
        <v>5</v>
      </c>
      <c r="K5" s="62" t="s">
        <v>6</v>
      </c>
      <c r="L5" s="62" t="s">
        <v>7</v>
      </c>
      <c r="M5" s="62" t="s">
        <v>8</v>
      </c>
      <c r="N5" s="62" t="s">
        <v>82</v>
      </c>
      <c r="O5" s="62" t="s">
        <v>9</v>
      </c>
      <c r="P5" s="62" t="s">
        <v>10</v>
      </c>
      <c r="Q5" s="62" t="s">
        <v>11</v>
      </c>
      <c r="R5" s="62" t="s">
        <v>12</v>
      </c>
      <c r="S5" s="62" t="s">
        <v>13</v>
      </c>
      <c r="T5" s="62" t="s">
        <v>14</v>
      </c>
      <c r="U5" s="62" t="s">
        <v>15</v>
      </c>
      <c r="V5" s="62" t="s">
        <v>16</v>
      </c>
      <c r="W5" s="62" t="s">
        <v>17</v>
      </c>
      <c r="X5" s="62" t="s">
        <v>18</v>
      </c>
      <c r="Y5" s="62" t="s">
        <v>19</v>
      </c>
      <c r="Z5" s="62" t="s">
        <v>20</v>
      </c>
      <c r="AA5" s="71" t="s">
        <v>83</v>
      </c>
      <c r="AB5" s="72"/>
      <c r="AC5" s="73"/>
      <c r="AD5" s="69" t="s">
        <v>93</v>
      </c>
      <c r="AE5" s="67" t="s">
        <v>89</v>
      </c>
    </row>
    <row r="6" spans="1:31" ht="16.5" hidden="1" thickBot="1" x14ac:dyDescent="0.3">
      <c r="A6" s="63"/>
      <c r="B6" s="63"/>
      <c r="C6" s="63"/>
      <c r="D6" s="63"/>
      <c r="E6" s="63"/>
      <c r="F6" s="65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22" t="s">
        <v>90</v>
      </c>
      <c r="AB6" s="22" t="s">
        <v>91</v>
      </c>
      <c r="AC6" s="22" t="s">
        <v>92</v>
      </c>
      <c r="AD6" s="70"/>
      <c r="AE6" s="68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tabSelected="1" view="pageBreakPreview" topLeftCell="A19" zoomScale="85" zoomScaleNormal="98" zoomScaleSheetLayoutView="85" workbookViewId="0">
      <selection activeCell="M44" sqref="M44:M45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95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23" customFormat="1" ht="26.25" customHeight="1" x14ac:dyDescent="0.3">
      <c r="A2" s="96" t="s">
        <v>130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23" customFormat="1" ht="10.5" customHeight="1" x14ac:dyDescent="0.25">
      <c r="A3" s="97" t="s">
        <v>202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23" customFormat="1" ht="9.7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23" customFormat="1" ht="24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0" t="s">
        <v>169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4" s="25" customFormat="1" ht="30" customHeight="1" thickBot="1" x14ac:dyDescent="0.3">
      <c r="A7" s="57" t="s">
        <v>112</v>
      </c>
      <c r="B7" s="57" t="s">
        <v>174</v>
      </c>
      <c r="C7" s="57" t="s">
        <v>136</v>
      </c>
      <c r="D7" s="57" t="s">
        <v>81</v>
      </c>
      <c r="E7" s="57" t="s">
        <v>114</v>
      </c>
      <c r="F7" s="57" t="s">
        <v>170</v>
      </c>
      <c r="G7" s="57" t="s">
        <v>171</v>
      </c>
      <c r="H7" s="57" t="s">
        <v>172</v>
      </c>
      <c r="I7" s="57" t="s">
        <v>18</v>
      </c>
      <c r="J7" s="57" t="s">
        <v>115</v>
      </c>
      <c r="K7" s="57" t="s">
        <v>177</v>
      </c>
      <c r="L7" s="48" t="s">
        <v>173</v>
      </c>
      <c r="M7" s="49" t="s">
        <v>175</v>
      </c>
      <c r="N7" s="49" t="s">
        <v>176</v>
      </c>
    </row>
    <row r="8" spans="1:14" s="25" customFormat="1" ht="13.5" customHeight="1" x14ac:dyDescent="0.25">
      <c r="A8" s="98" t="s">
        <v>116</v>
      </c>
      <c r="B8" s="99"/>
      <c r="C8" s="99"/>
      <c r="D8" s="99"/>
      <c r="E8" s="47"/>
      <c r="F8" s="47"/>
      <c r="G8" s="47"/>
      <c r="H8" s="47"/>
      <c r="I8" s="47"/>
      <c r="J8" s="47"/>
      <c r="K8" s="47"/>
      <c r="L8" s="58"/>
      <c r="M8" s="58"/>
      <c r="N8" s="58"/>
    </row>
    <row r="9" spans="1:14" s="25" customFormat="1" ht="14.25" customHeight="1" x14ac:dyDescent="0.25">
      <c r="A9" s="43">
        <v>1</v>
      </c>
      <c r="B9" s="40" t="s">
        <v>154</v>
      </c>
      <c r="C9" s="39" t="s">
        <v>155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50">
        <f>(E9+F9+H9+I9+J9+G9)</f>
        <v>21625</v>
      </c>
      <c r="L9" s="51">
        <v>0</v>
      </c>
      <c r="M9" s="51">
        <v>0</v>
      </c>
      <c r="N9" s="51">
        <v>0</v>
      </c>
    </row>
    <row r="10" spans="1:14" s="25" customFormat="1" ht="14.25" customHeight="1" x14ac:dyDescent="0.25">
      <c r="A10" s="43">
        <v>2</v>
      </c>
      <c r="B10" s="40" t="s">
        <v>195</v>
      </c>
      <c r="C10" s="39" t="s">
        <v>196</v>
      </c>
      <c r="D10" s="40" t="s">
        <v>117</v>
      </c>
      <c r="E10" s="41">
        <v>2441</v>
      </c>
      <c r="F10" s="41">
        <v>0</v>
      </c>
      <c r="G10" s="41">
        <v>0</v>
      </c>
      <c r="H10" s="41">
        <v>0</v>
      </c>
      <c r="I10" s="41">
        <v>1400</v>
      </c>
      <c r="J10" s="41">
        <v>250</v>
      </c>
      <c r="K10" s="50">
        <f>(E10+F10+H10+I10+J10+G10)</f>
        <v>4091</v>
      </c>
      <c r="L10" s="51">
        <v>0</v>
      </c>
      <c r="M10" s="51">
        <v>0</v>
      </c>
      <c r="N10" s="51">
        <v>0</v>
      </c>
    </row>
    <row r="11" spans="1:14" s="25" customFormat="1" ht="14.25" customHeight="1" x14ac:dyDescent="0.25">
      <c r="A11" s="43">
        <v>3</v>
      </c>
      <c r="B11" s="40" t="s">
        <v>161</v>
      </c>
      <c r="C11" s="39" t="s">
        <v>156</v>
      </c>
      <c r="D11" s="40" t="s">
        <v>139</v>
      </c>
      <c r="E11" s="41">
        <f>2120</f>
        <v>2120</v>
      </c>
      <c r="F11" s="41">
        <v>1400</v>
      </c>
      <c r="G11" s="41">
        <v>0</v>
      </c>
      <c r="H11" s="41">
        <v>0</v>
      </c>
      <c r="I11" s="41">
        <f>1400</f>
        <v>1400</v>
      </c>
      <c r="J11" s="41">
        <v>250</v>
      </c>
      <c r="K11" s="50">
        <f>(E11+F11+H11+I11+J11)</f>
        <v>5170</v>
      </c>
      <c r="L11" s="51">
        <v>0</v>
      </c>
      <c r="M11" s="51">
        <v>0</v>
      </c>
      <c r="N11" s="51">
        <v>0</v>
      </c>
    </row>
    <row r="12" spans="1:14" s="25" customFormat="1" ht="13.5" customHeight="1" x14ac:dyDescent="0.25">
      <c r="A12" s="76" t="s">
        <v>144</v>
      </c>
      <c r="B12" s="77"/>
      <c r="C12" s="77"/>
      <c r="D12" s="77"/>
      <c r="E12" s="38"/>
      <c r="F12" s="38"/>
      <c r="G12" s="38"/>
      <c r="H12" s="38"/>
      <c r="I12" s="38"/>
      <c r="J12" s="38"/>
      <c r="K12" s="38"/>
      <c r="L12" s="53"/>
      <c r="M12" s="53"/>
      <c r="N12" s="53"/>
    </row>
    <row r="13" spans="1:14" s="25" customFormat="1" ht="14.25" customHeight="1" x14ac:dyDescent="0.25">
      <c r="A13" s="43">
        <v>4</v>
      </c>
      <c r="B13" s="40" t="s">
        <v>160</v>
      </c>
      <c r="C13" s="39"/>
      <c r="D13" s="40" t="s">
        <v>145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50">
        <v>0</v>
      </c>
      <c r="L13" s="51">
        <v>0</v>
      </c>
      <c r="M13" s="51">
        <v>0</v>
      </c>
      <c r="N13" s="51">
        <v>0</v>
      </c>
    </row>
    <row r="14" spans="1:14" s="25" customFormat="1" ht="13.5" customHeight="1" x14ac:dyDescent="0.25">
      <c r="A14" s="76" t="s">
        <v>128</v>
      </c>
      <c r="B14" s="77"/>
      <c r="C14" s="77"/>
      <c r="D14" s="77"/>
      <c r="E14" s="38"/>
      <c r="F14" s="38"/>
      <c r="G14" s="38"/>
      <c r="H14" s="38"/>
      <c r="I14" s="38"/>
      <c r="J14" s="38"/>
      <c r="K14" s="38"/>
      <c r="L14" s="53"/>
      <c r="M14" s="53"/>
      <c r="N14" s="53"/>
    </row>
    <row r="15" spans="1:14" s="25" customFormat="1" ht="14.25" customHeight="1" x14ac:dyDescent="0.25">
      <c r="A15" s="43">
        <v>5</v>
      </c>
      <c r="B15" s="40" t="s">
        <v>201</v>
      </c>
      <c r="C15" s="39" t="s">
        <v>200</v>
      </c>
      <c r="D15" s="40" t="s">
        <v>118</v>
      </c>
      <c r="E15" s="41">
        <v>6759</v>
      </c>
      <c r="F15" s="41">
        <v>0</v>
      </c>
      <c r="G15" s="41">
        <v>0</v>
      </c>
      <c r="H15" s="41">
        <v>375</v>
      </c>
      <c r="I15" s="41">
        <v>2000</v>
      </c>
      <c r="J15" s="41">
        <v>250</v>
      </c>
      <c r="K15" s="61">
        <f>E15+F15+G15+H15+I15+J15</f>
        <v>9384</v>
      </c>
      <c r="L15" s="51">
        <v>0</v>
      </c>
      <c r="M15" s="51">
        <v>0</v>
      </c>
      <c r="N15" s="51">
        <v>0</v>
      </c>
    </row>
    <row r="16" spans="1:14" s="25" customFormat="1" ht="14.25" customHeight="1" x14ac:dyDescent="0.25">
      <c r="A16" s="43">
        <v>6</v>
      </c>
      <c r="B16" s="40" t="s">
        <v>160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2">
        <v>0</v>
      </c>
      <c r="L16" s="51">
        <v>0</v>
      </c>
      <c r="M16" s="51">
        <v>0</v>
      </c>
      <c r="N16" s="51">
        <v>0</v>
      </c>
    </row>
    <row r="17" spans="1:14" s="25" customFormat="1" ht="13.5" customHeight="1" x14ac:dyDescent="0.25">
      <c r="A17" s="76" t="s">
        <v>121</v>
      </c>
      <c r="B17" s="77"/>
      <c r="C17" s="77"/>
      <c r="D17" s="77"/>
      <c r="E17" s="38"/>
      <c r="F17" s="38"/>
      <c r="G17" s="38"/>
      <c r="H17" s="38"/>
      <c r="I17" s="38"/>
      <c r="J17" s="38"/>
      <c r="K17" s="38"/>
      <c r="L17" s="53"/>
      <c r="M17" s="53"/>
      <c r="N17" s="53"/>
    </row>
    <row r="18" spans="1:14" s="25" customFormat="1" ht="14.25" customHeight="1" x14ac:dyDescent="0.25">
      <c r="A18" s="43">
        <v>7</v>
      </c>
      <c r="B18" s="40" t="s">
        <v>185</v>
      </c>
      <c r="C18" s="39" t="s">
        <v>186</v>
      </c>
      <c r="D18" s="40" t="s">
        <v>118</v>
      </c>
      <c r="E18" s="41">
        <v>6759</v>
      </c>
      <c r="F18" s="41">
        <v>0</v>
      </c>
      <c r="G18" s="41">
        <v>0</v>
      </c>
      <c r="H18" s="41">
        <v>375</v>
      </c>
      <c r="I18" s="41">
        <v>2000</v>
      </c>
      <c r="J18" s="41">
        <v>250</v>
      </c>
      <c r="K18" s="50">
        <f t="shared" ref="K18:K25" si="0">(E18+F18+H18+I18+J18)</f>
        <v>9384</v>
      </c>
      <c r="L18" s="51">
        <v>0</v>
      </c>
      <c r="M18" s="51">
        <v>0</v>
      </c>
      <c r="N18" s="51">
        <v>0</v>
      </c>
    </row>
    <row r="19" spans="1:14" s="25" customFormat="1" ht="14.25" customHeight="1" x14ac:dyDescent="0.25">
      <c r="A19" s="43">
        <v>8</v>
      </c>
      <c r="B19" s="40" t="s">
        <v>140</v>
      </c>
      <c r="C19" s="39" t="s">
        <v>141</v>
      </c>
      <c r="D19" s="40" t="s">
        <v>118</v>
      </c>
      <c r="E19" s="41">
        <v>6759</v>
      </c>
      <c r="F19" s="41">
        <v>2000</v>
      </c>
      <c r="G19" s="41">
        <v>0</v>
      </c>
      <c r="H19" s="41">
        <v>375</v>
      </c>
      <c r="I19" s="41">
        <v>2000</v>
      </c>
      <c r="J19" s="41">
        <v>250</v>
      </c>
      <c r="K19" s="50">
        <f t="shared" si="0"/>
        <v>11384</v>
      </c>
      <c r="L19" s="51">
        <v>0</v>
      </c>
      <c r="M19" s="51">
        <v>0</v>
      </c>
      <c r="N19" s="51">
        <v>0</v>
      </c>
    </row>
    <row r="20" spans="1:14" s="25" customFormat="1" ht="14.25" customHeight="1" x14ac:dyDescent="0.25">
      <c r="A20" s="43">
        <v>9</v>
      </c>
      <c r="B20" s="40" t="s">
        <v>164</v>
      </c>
      <c r="C20" s="39" t="s">
        <v>162</v>
      </c>
      <c r="D20" s="40" t="s">
        <v>118</v>
      </c>
      <c r="E20" s="41">
        <v>6759</v>
      </c>
      <c r="F20" s="41">
        <v>2000</v>
      </c>
      <c r="G20" s="41"/>
      <c r="H20" s="41">
        <v>375</v>
      </c>
      <c r="I20" s="41">
        <v>2000</v>
      </c>
      <c r="J20" s="41">
        <v>250</v>
      </c>
      <c r="K20" s="50">
        <f t="shared" si="0"/>
        <v>11384</v>
      </c>
      <c r="L20" s="51">
        <v>0</v>
      </c>
      <c r="M20" s="51">
        <v>0</v>
      </c>
      <c r="N20" s="51">
        <v>0</v>
      </c>
    </row>
    <row r="21" spans="1:14" s="25" customFormat="1" ht="14.25" customHeight="1" x14ac:dyDescent="0.25">
      <c r="A21" s="43">
        <v>10</v>
      </c>
      <c r="B21" s="40" t="s">
        <v>148</v>
      </c>
      <c r="C21" s="39" t="s">
        <v>143</v>
      </c>
      <c r="D21" s="40" t="s">
        <v>118</v>
      </c>
      <c r="E21" s="41">
        <v>436.06</v>
      </c>
      <c r="F21" s="41">
        <v>129.03</v>
      </c>
      <c r="G21" s="41">
        <v>0</v>
      </c>
      <c r="H21" s="41">
        <v>24.19</v>
      </c>
      <c r="I21" s="41">
        <v>129.03</v>
      </c>
      <c r="J21" s="41">
        <v>16.13</v>
      </c>
      <c r="K21" s="50">
        <f t="shared" si="0"/>
        <v>734.44</v>
      </c>
      <c r="L21" s="51">
        <v>0</v>
      </c>
      <c r="M21" s="51">
        <v>0</v>
      </c>
      <c r="N21" s="51">
        <v>0</v>
      </c>
    </row>
    <row r="22" spans="1:14" s="25" customFormat="1" ht="14.25" customHeight="1" x14ac:dyDescent="0.25">
      <c r="A22" s="43">
        <v>11</v>
      </c>
      <c r="B22" s="40" t="s">
        <v>131</v>
      </c>
      <c r="C22" s="39" t="s">
        <v>132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50">
        <f t="shared" si="0"/>
        <v>11384</v>
      </c>
      <c r="L22" s="51">
        <v>0</v>
      </c>
      <c r="M22" s="51">
        <v>0</v>
      </c>
      <c r="N22" s="51">
        <v>0</v>
      </c>
    </row>
    <row r="23" spans="1:14" s="25" customFormat="1" ht="14.25" customHeight="1" x14ac:dyDescent="0.25">
      <c r="A23" s="43">
        <v>12</v>
      </c>
      <c r="B23" s="40" t="s">
        <v>160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2">
        <v>0</v>
      </c>
      <c r="L23" s="51">
        <v>0</v>
      </c>
      <c r="M23" s="51">
        <v>0</v>
      </c>
      <c r="N23" s="51">
        <v>0</v>
      </c>
    </row>
    <row r="24" spans="1:14" s="25" customFormat="1" ht="14.25" customHeight="1" x14ac:dyDescent="0.25">
      <c r="A24" s="43">
        <v>13</v>
      </c>
      <c r="B24" s="40" t="s">
        <v>160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2">
        <v>0</v>
      </c>
      <c r="L24" s="51">
        <v>0</v>
      </c>
      <c r="M24" s="51">
        <v>0</v>
      </c>
      <c r="N24" s="51">
        <v>0</v>
      </c>
    </row>
    <row r="25" spans="1:14" s="25" customFormat="1" ht="14.25" customHeight="1" x14ac:dyDescent="0.25">
      <c r="A25" s="43">
        <v>14</v>
      </c>
      <c r="B25" s="40" t="s">
        <v>187</v>
      </c>
      <c r="C25" s="39" t="s">
        <v>188</v>
      </c>
      <c r="D25" s="40" t="s">
        <v>118</v>
      </c>
      <c r="E25" s="41">
        <v>6759</v>
      </c>
      <c r="F25" s="41"/>
      <c r="G25" s="41">
        <v>0</v>
      </c>
      <c r="H25" s="41">
        <v>375</v>
      </c>
      <c r="I25" s="41">
        <v>2000</v>
      </c>
      <c r="J25" s="41">
        <v>250</v>
      </c>
      <c r="K25" s="50">
        <f t="shared" si="0"/>
        <v>9384</v>
      </c>
      <c r="L25" s="51">
        <v>0</v>
      </c>
      <c r="M25" s="51">
        <v>0</v>
      </c>
      <c r="N25" s="51">
        <v>0</v>
      </c>
    </row>
    <row r="26" spans="1:14" s="25" customFormat="1" ht="14.25" customHeight="1" x14ac:dyDescent="0.25">
      <c r="A26" s="43">
        <v>15</v>
      </c>
      <c r="B26" s="40" t="s">
        <v>160</v>
      </c>
      <c r="C26" s="39"/>
      <c r="D26" s="40" t="s">
        <v>118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52">
        <v>0</v>
      </c>
      <c r="L26" s="51">
        <v>0</v>
      </c>
      <c r="M26" s="51">
        <v>0</v>
      </c>
      <c r="N26" s="51">
        <v>0</v>
      </c>
    </row>
    <row r="27" spans="1:14" s="25" customFormat="1" ht="14.25" customHeight="1" x14ac:dyDescent="0.25">
      <c r="A27" s="43">
        <v>16</v>
      </c>
      <c r="B27" s="40" t="s">
        <v>160</v>
      </c>
      <c r="C27" s="39"/>
      <c r="D27" s="40" t="s">
        <v>118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52">
        <v>0</v>
      </c>
      <c r="L27" s="51">
        <v>0</v>
      </c>
      <c r="M27" s="51">
        <v>0</v>
      </c>
      <c r="N27" s="51">
        <v>0</v>
      </c>
    </row>
    <row r="28" spans="1:14" s="25" customFormat="1" ht="14.25" customHeight="1" x14ac:dyDescent="0.25">
      <c r="A28" s="43">
        <v>17</v>
      </c>
      <c r="B28" s="40" t="s">
        <v>160</v>
      </c>
      <c r="C28" s="39"/>
      <c r="D28" s="40" t="s">
        <v>119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50">
        <v>0</v>
      </c>
      <c r="L28" s="51">
        <v>0</v>
      </c>
      <c r="M28" s="51">
        <v>0</v>
      </c>
      <c r="N28" s="51">
        <v>0</v>
      </c>
    </row>
    <row r="29" spans="1:14" s="25" customFormat="1" ht="14.25" customHeight="1" x14ac:dyDescent="0.25">
      <c r="A29" s="43">
        <v>18</v>
      </c>
      <c r="B29" s="40" t="s">
        <v>137</v>
      </c>
      <c r="C29" s="39" t="s">
        <v>133</v>
      </c>
      <c r="D29" s="40" t="s">
        <v>119</v>
      </c>
      <c r="E29" s="41">
        <v>1105</v>
      </c>
      <c r="F29" s="41">
        <v>1000</v>
      </c>
      <c r="G29" s="41">
        <v>35</v>
      </c>
      <c r="H29" s="41">
        <v>0</v>
      </c>
      <c r="I29" s="41">
        <v>1000</v>
      </c>
      <c r="J29" s="41">
        <v>250</v>
      </c>
      <c r="K29" s="50">
        <f>(E29+F29+G29+H29+I29+J29)</f>
        <v>3390</v>
      </c>
      <c r="L29" s="51">
        <v>0</v>
      </c>
      <c r="M29" s="51">
        <v>0</v>
      </c>
      <c r="N29" s="51">
        <v>0</v>
      </c>
    </row>
    <row r="30" spans="1:14" s="25" customFormat="1" ht="14.25" customHeight="1" x14ac:dyDescent="0.25">
      <c r="A30" s="43">
        <v>19</v>
      </c>
      <c r="B30" s="40" t="s">
        <v>167</v>
      </c>
      <c r="C30" s="39" t="s">
        <v>157</v>
      </c>
      <c r="D30" s="40" t="s">
        <v>120</v>
      </c>
      <c r="E30" s="41">
        <f>1168</f>
        <v>1168</v>
      </c>
      <c r="F30" s="41">
        <v>280</v>
      </c>
      <c r="G30" s="41">
        <v>0</v>
      </c>
      <c r="H30" s="41">
        <v>0</v>
      </c>
      <c r="I30" s="41">
        <v>1720</v>
      </c>
      <c r="J30" s="41">
        <v>250</v>
      </c>
      <c r="K30" s="50">
        <f>(E30+F30+G30+H30+I30+J30)</f>
        <v>3418</v>
      </c>
      <c r="L30" s="51">
        <v>0</v>
      </c>
      <c r="M30" s="51"/>
      <c r="N30" s="51">
        <v>0</v>
      </c>
    </row>
    <row r="31" spans="1:14" s="25" customFormat="1" ht="14.25" customHeight="1" x14ac:dyDescent="0.25">
      <c r="A31" s="43">
        <v>20</v>
      </c>
      <c r="B31" s="40" t="s">
        <v>168</v>
      </c>
      <c r="C31" s="39" t="s">
        <v>158</v>
      </c>
      <c r="D31" s="40" t="s">
        <v>120</v>
      </c>
      <c r="E31" s="41">
        <f>1168</f>
        <v>1168</v>
      </c>
      <c r="F31" s="41">
        <v>280</v>
      </c>
      <c r="G31" s="41">
        <v>0</v>
      </c>
      <c r="H31" s="41">
        <v>0</v>
      </c>
      <c r="I31" s="41">
        <v>1720</v>
      </c>
      <c r="J31" s="41">
        <v>250</v>
      </c>
      <c r="K31" s="50">
        <f>(E31+F31+G31+H31+I31+J31)</f>
        <v>3418</v>
      </c>
      <c r="L31" s="51">
        <v>0</v>
      </c>
      <c r="M31" s="51" t="s">
        <v>194</v>
      </c>
      <c r="N31" s="51">
        <v>0</v>
      </c>
    </row>
    <row r="32" spans="1:14" s="25" customFormat="1" ht="14.25" customHeight="1" x14ac:dyDescent="0.25">
      <c r="A32" s="43">
        <v>21</v>
      </c>
      <c r="B32" s="40" t="s">
        <v>134</v>
      </c>
      <c r="C32" s="39" t="s">
        <v>135</v>
      </c>
      <c r="D32" s="40" t="s">
        <v>120</v>
      </c>
      <c r="E32" s="41">
        <v>1168</v>
      </c>
      <c r="F32" s="41">
        <v>1000</v>
      </c>
      <c r="G32" s="41">
        <v>35</v>
      </c>
      <c r="H32" s="41">
        <v>0</v>
      </c>
      <c r="I32" s="41">
        <v>1000</v>
      </c>
      <c r="J32" s="41">
        <v>250</v>
      </c>
      <c r="K32" s="50">
        <f>(E32+F32+G32+H32+I32+J32)</f>
        <v>3453</v>
      </c>
      <c r="L32" s="51">
        <v>0</v>
      </c>
      <c r="M32" s="51">
        <v>0</v>
      </c>
      <c r="N32" s="51">
        <v>0</v>
      </c>
    </row>
    <row r="33" spans="1:14" s="25" customFormat="1" ht="13.5" customHeight="1" x14ac:dyDescent="0.25">
      <c r="A33" s="76" t="s">
        <v>126</v>
      </c>
      <c r="B33" s="77"/>
      <c r="C33" s="77"/>
      <c r="D33" s="77"/>
      <c r="E33" s="38"/>
      <c r="F33" s="38"/>
      <c r="G33" s="38"/>
      <c r="H33" s="38"/>
      <c r="I33" s="38"/>
      <c r="J33" s="38"/>
      <c r="K33" s="38"/>
      <c r="L33" s="53"/>
      <c r="M33" s="53"/>
      <c r="N33" s="53"/>
    </row>
    <row r="34" spans="1:14" s="25" customFormat="1" ht="14.25" customHeight="1" x14ac:dyDescent="0.25">
      <c r="A34" s="43">
        <v>22</v>
      </c>
      <c r="B34" s="40" t="s">
        <v>160</v>
      </c>
      <c r="C34" s="39"/>
      <c r="D34" s="40" t="s">
        <v>122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50">
        <v>0</v>
      </c>
      <c r="L34" s="51">
        <v>0</v>
      </c>
      <c r="M34" s="51">
        <v>0</v>
      </c>
      <c r="N34" s="51">
        <v>0</v>
      </c>
    </row>
    <row r="35" spans="1:14" s="25" customFormat="1" ht="13.5" customHeight="1" x14ac:dyDescent="0.25">
      <c r="A35" s="76" t="s">
        <v>123</v>
      </c>
      <c r="B35" s="77"/>
      <c r="C35" s="77"/>
      <c r="D35" s="77"/>
      <c r="E35" s="38"/>
      <c r="F35" s="38"/>
      <c r="G35" s="38"/>
      <c r="H35" s="38"/>
      <c r="I35" s="38"/>
      <c r="J35" s="38"/>
      <c r="K35" s="38"/>
      <c r="L35" s="53"/>
      <c r="M35" s="53"/>
      <c r="N35" s="53"/>
    </row>
    <row r="36" spans="1:14" s="25" customFormat="1" ht="14.25" customHeight="1" x14ac:dyDescent="0.25">
      <c r="A36" s="43">
        <v>23</v>
      </c>
      <c r="B36" s="40" t="s">
        <v>160</v>
      </c>
      <c r="C36" s="39"/>
      <c r="D36" s="40" t="s">
        <v>118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50">
        <f>(E36+F36+G36+H36+I36+J36)</f>
        <v>0</v>
      </c>
      <c r="L36" s="51">
        <v>0</v>
      </c>
      <c r="M36" s="51">
        <v>0</v>
      </c>
      <c r="N36" s="51">
        <v>0</v>
      </c>
    </row>
    <row r="37" spans="1:14" s="25" customFormat="1" ht="14.25" customHeight="1" x14ac:dyDescent="0.25">
      <c r="A37" s="43">
        <v>24</v>
      </c>
      <c r="B37" s="40" t="s">
        <v>149</v>
      </c>
      <c r="C37" s="39" t="s">
        <v>147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50">
        <f>(E37+F37+G37+H37+I37+J37)</f>
        <v>11384</v>
      </c>
      <c r="L37" s="51">
        <v>0</v>
      </c>
      <c r="M37" s="51">
        <v>0</v>
      </c>
      <c r="N37" s="51">
        <v>0</v>
      </c>
    </row>
    <row r="38" spans="1:14" s="25" customFormat="1" ht="14.25" customHeight="1" x14ac:dyDescent="0.25">
      <c r="A38" s="43">
        <v>25</v>
      </c>
      <c r="B38" s="40" t="s">
        <v>189</v>
      </c>
      <c r="C38" s="39" t="s">
        <v>190</v>
      </c>
      <c r="D38" s="40" t="s">
        <v>118</v>
      </c>
      <c r="E38" s="41">
        <v>6759</v>
      </c>
      <c r="F38" s="41">
        <v>0</v>
      </c>
      <c r="G38" s="41">
        <v>0</v>
      </c>
      <c r="H38" s="41">
        <v>375</v>
      </c>
      <c r="I38" s="41">
        <v>2000</v>
      </c>
      <c r="J38" s="41">
        <v>250</v>
      </c>
      <c r="K38" s="50">
        <f>(E38+F38+G38+H38+I38+J38)</f>
        <v>9384</v>
      </c>
      <c r="L38" s="51">
        <v>0</v>
      </c>
      <c r="M38" s="51">
        <v>0</v>
      </c>
      <c r="N38" s="51">
        <v>0</v>
      </c>
    </row>
    <row r="39" spans="1:14" s="25" customFormat="1" ht="14.25" customHeight="1" x14ac:dyDescent="0.25">
      <c r="A39" s="43">
        <v>26</v>
      </c>
      <c r="B39" s="40" t="s">
        <v>204</v>
      </c>
      <c r="C39" s="39" t="s">
        <v>205</v>
      </c>
      <c r="D39" s="40" t="s">
        <v>118</v>
      </c>
      <c r="E39" s="41">
        <f>6759+6533.7</f>
        <v>13292.7</v>
      </c>
      <c r="F39" s="41">
        <v>0</v>
      </c>
      <c r="G39" s="41">
        <v>0</v>
      </c>
      <c r="H39" s="41">
        <f>375+362.5</f>
        <v>737.5</v>
      </c>
      <c r="I39" s="41">
        <f>2000+1933.33</f>
        <v>3933.33</v>
      </c>
      <c r="J39" s="41">
        <f>250+241.67</f>
        <v>491.67</v>
      </c>
      <c r="K39" s="50">
        <f>(E39+F39+G39+H39+I39+J39)</f>
        <v>18455.2</v>
      </c>
      <c r="L39" s="51">
        <v>0</v>
      </c>
      <c r="M39" s="51">
        <v>0</v>
      </c>
      <c r="N39" s="51">
        <v>0</v>
      </c>
    </row>
    <row r="40" spans="1:14" s="25" customFormat="1" ht="13.5" customHeight="1" x14ac:dyDescent="0.25">
      <c r="A40" s="76" t="s">
        <v>127</v>
      </c>
      <c r="B40" s="77"/>
      <c r="C40" s="77"/>
      <c r="D40" s="77"/>
      <c r="E40" s="38"/>
      <c r="F40" s="38"/>
      <c r="G40" s="38"/>
      <c r="H40" s="38"/>
      <c r="I40" s="38"/>
      <c r="J40" s="38"/>
      <c r="K40" s="38"/>
      <c r="L40" s="53"/>
      <c r="M40" s="53"/>
      <c r="N40" s="53"/>
    </row>
    <row r="41" spans="1:14" s="25" customFormat="1" ht="14.25" customHeight="1" x14ac:dyDescent="0.25">
      <c r="A41" s="43">
        <v>27</v>
      </c>
      <c r="B41" s="40" t="s">
        <v>197</v>
      </c>
      <c r="C41" s="39" t="s">
        <v>198</v>
      </c>
      <c r="D41" s="40" t="s">
        <v>118</v>
      </c>
      <c r="E41" s="41">
        <v>6759</v>
      </c>
      <c r="F41" s="41">
        <v>0</v>
      </c>
      <c r="G41" s="41">
        <v>0</v>
      </c>
      <c r="H41" s="41">
        <v>375</v>
      </c>
      <c r="I41" s="41">
        <v>2000</v>
      </c>
      <c r="J41" s="41">
        <v>250</v>
      </c>
      <c r="K41" s="50">
        <f>(E41+F41+H41+I41+J41)</f>
        <v>9384</v>
      </c>
      <c r="L41" s="51">
        <v>0</v>
      </c>
      <c r="M41" s="51"/>
      <c r="N41" s="51">
        <v>0</v>
      </c>
    </row>
    <row r="42" spans="1:14" s="25" customFormat="1" ht="14.25" customHeight="1" x14ac:dyDescent="0.25">
      <c r="A42" s="43">
        <v>28</v>
      </c>
      <c r="B42" s="40" t="s">
        <v>191</v>
      </c>
      <c r="C42" s="39" t="s">
        <v>183</v>
      </c>
      <c r="D42" s="40" t="s">
        <v>122</v>
      </c>
      <c r="E42" s="41">
        <v>3757</v>
      </c>
      <c r="F42" s="41">
        <v>0</v>
      </c>
      <c r="G42" s="41">
        <v>0</v>
      </c>
      <c r="H42" s="41">
        <v>375</v>
      </c>
      <c r="I42" s="41">
        <v>1800</v>
      </c>
      <c r="J42" s="41">
        <v>250</v>
      </c>
      <c r="K42" s="50">
        <f>(E42+F42+H42+I42+J42)</f>
        <v>6182</v>
      </c>
      <c r="L42" s="51">
        <v>0</v>
      </c>
      <c r="M42" s="51"/>
      <c r="N42" s="51">
        <v>0</v>
      </c>
    </row>
    <row r="43" spans="1:14" s="25" customFormat="1" ht="14.25" customHeight="1" x14ac:dyDescent="0.25">
      <c r="A43" s="43">
        <v>29</v>
      </c>
      <c r="B43" s="40" t="s">
        <v>165</v>
      </c>
      <c r="C43" s="39" t="s">
        <v>166</v>
      </c>
      <c r="D43" s="40" t="s">
        <v>122</v>
      </c>
      <c r="E43" s="41">
        <v>3757</v>
      </c>
      <c r="F43" s="41">
        <v>0</v>
      </c>
      <c r="G43" s="41">
        <v>0</v>
      </c>
      <c r="H43" s="41">
        <v>375</v>
      </c>
      <c r="I43" s="41">
        <v>1800</v>
      </c>
      <c r="J43" s="41">
        <v>250</v>
      </c>
      <c r="K43" s="50">
        <f>(E43+F43+H43+I43+J43)</f>
        <v>6182</v>
      </c>
      <c r="L43" s="51">
        <v>0</v>
      </c>
      <c r="M43" s="51">
        <v>154</v>
      </c>
      <c r="N43" s="51">
        <v>0</v>
      </c>
    </row>
    <row r="44" spans="1:14" s="25" customFormat="1" ht="14.25" customHeight="1" x14ac:dyDescent="0.25">
      <c r="A44" s="43">
        <v>30</v>
      </c>
      <c r="B44" s="40" t="s">
        <v>153</v>
      </c>
      <c r="C44" s="39" t="s">
        <v>151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50">
        <f>(E44+F44+H44+I44+J44)</f>
        <v>11384</v>
      </c>
      <c r="L44" s="51">
        <v>0</v>
      </c>
      <c r="M44" s="51">
        <f>140.01+149</f>
        <v>289.01</v>
      </c>
      <c r="N44" s="51">
        <v>0</v>
      </c>
    </row>
    <row r="45" spans="1:14" s="25" customFormat="1" ht="13.5" customHeight="1" x14ac:dyDescent="0.25">
      <c r="A45" s="76" t="s">
        <v>124</v>
      </c>
      <c r="B45" s="77"/>
      <c r="C45" s="77"/>
      <c r="D45" s="77"/>
      <c r="E45" s="38"/>
      <c r="F45" s="38"/>
      <c r="G45" s="38"/>
      <c r="H45" s="38"/>
      <c r="I45" s="38"/>
      <c r="J45" s="38"/>
      <c r="K45" s="38"/>
      <c r="L45" s="53"/>
      <c r="M45" s="53"/>
      <c r="N45" s="53"/>
    </row>
    <row r="46" spans="1:14" s="25" customFormat="1" ht="14.25" customHeight="1" x14ac:dyDescent="0.25">
      <c r="A46" s="43">
        <v>31</v>
      </c>
      <c r="B46" s="40" t="s">
        <v>163</v>
      </c>
      <c r="C46" s="39" t="s">
        <v>159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50">
        <f>(E46+F46+H46+I46+J46)</f>
        <v>11384</v>
      </c>
      <c r="L46" s="51">
        <v>0</v>
      </c>
      <c r="M46" s="51">
        <v>0</v>
      </c>
      <c r="N46" s="51">
        <v>0</v>
      </c>
    </row>
    <row r="47" spans="1:14" s="25" customFormat="1" ht="14.25" customHeight="1" x14ac:dyDescent="0.25">
      <c r="A47" s="43">
        <v>32</v>
      </c>
      <c r="B47" s="40" t="s">
        <v>160</v>
      </c>
      <c r="C47" s="39"/>
      <c r="D47" s="40" t="s">
        <v>122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50">
        <v>0</v>
      </c>
      <c r="L47" s="51">
        <v>0</v>
      </c>
      <c r="M47" s="51">
        <v>0</v>
      </c>
      <c r="N47" s="51">
        <v>0</v>
      </c>
    </row>
    <row r="48" spans="1:14" s="25" customFormat="1" ht="14.25" customHeight="1" x14ac:dyDescent="0.25">
      <c r="A48" s="43">
        <v>33</v>
      </c>
      <c r="B48" s="40" t="s">
        <v>178</v>
      </c>
      <c r="C48" s="39" t="s">
        <v>152</v>
      </c>
      <c r="D48" s="40" t="s">
        <v>118</v>
      </c>
      <c r="E48" s="41">
        <v>6759</v>
      </c>
      <c r="F48" s="41">
        <v>1800</v>
      </c>
      <c r="G48" s="41">
        <v>0</v>
      </c>
      <c r="H48" s="41">
        <v>375</v>
      </c>
      <c r="I48" s="41">
        <v>2000</v>
      </c>
      <c r="J48" s="41">
        <v>250</v>
      </c>
      <c r="K48" s="50">
        <f>(E48+F48+H48+I48+J48)</f>
        <v>11184</v>
      </c>
      <c r="L48" s="51">
        <v>0</v>
      </c>
      <c r="M48" s="51">
        <v>0</v>
      </c>
      <c r="N48" s="51">
        <v>0</v>
      </c>
    </row>
    <row r="49" spans="1:14" s="25" customFormat="1" ht="13.5" customHeight="1" x14ac:dyDescent="0.25">
      <c r="A49" s="76" t="s">
        <v>125</v>
      </c>
      <c r="B49" s="77"/>
      <c r="C49" s="77"/>
      <c r="D49" s="77"/>
      <c r="E49" s="38"/>
      <c r="F49" s="38"/>
      <c r="G49" s="38"/>
      <c r="H49" s="38"/>
      <c r="I49" s="38"/>
      <c r="J49" s="38"/>
      <c r="K49" s="38"/>
      <c r="L49" s="53"/>
      <c r="M49" s="53"/>
      <c r="N49" s="53"/>
    </row>
    <row r="50" spans="1:14" s="25" customFormat="1" ht="14.25" customHeight="1" x14ac:dyDescent="0.25">
      <c r="A50" s="43">
        <v>34</v>
      </c>
      <c r="B50" s="40" t="s">
        <v>179</v>
      </c>
      <c r="C50" s="39" t="s">
        <v>150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v>250</v>
      </c>
      <c r="K50" s="50">
        <f>(E50+F50+H50+I50+J50)</f>
        <v>11384</v>
      </c>
      <c r="L50" s="51">
        <v>0</v>
      </c>
      <c r="M50" s="51">
        <v>0</v>
      </c>
      <c r="N50" s="51">
        <v>0</v>
      </c>
    </row>
    <row r="51" spans="1:14" s="25" customFormat="1" ht="14.25" customHeight="1" x14ac:dyDescent="0.25">
      <c r="A51" s="43">
        <v>35</v>
      </c>
      <c r="B51" s="40" t="s">
        <v>160</v>
      </c>
      <c r="C51" s="39"/>
      <c r="D51" s="40" t="s">
        <v>122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50">
        <v>0</v>
      </c>
      <c r="L51" s="51">
        <v>0</v>
      </c>
      <c r="M51" s="51">
        <v>0</v>
      </c>
      <c r="N51" s="51">
        <v>0</v>
      </c>
    </row>
    <row r="52" spans="1:14" s="25" customFormat="1" ht="14.25" customHeight="1" x14ac:dyDescent="0.25">
      <c r="A52" s="43">
        <v>36</v>
      </c>
      <c r="B52" s="40" t="s">
        <v>180</v>
      </c>
      <c r="C52" s="39" t="s">
        <v>142</v>
      </c>
      <c r="D52" s="40" t="s">
        <v>118</v>
      </c>
      <c r="E52" s="41">
        <v>6759</v>
      </c>
      <c r="F52" s="41">
        <v>1800</v>
      </c>
      <c r="G52" s="41">
        <v>0</v>
      </c>
      <c r="H52" s="41">
        <v>375</v>
      </c>
      <c r="I52" s="41">
        <v>2000</v>
      </c>
      <c r="J52" s="41">
        <v>250</v>
      </c>
      <c r="K52" s="50">
        <f>(E52+F52+H52+I52+J52)</f>
        <v>11184</v>
      </c>
      <c r="L52" s="51">
        <v>0</v>
      </c>
      <c r="M52" s="51">
        <v>0</v>
      </c>
      <c r="N52" s="51">
        <v>0</v>
      </c>
    </row>
    <row r="53" spans="1:14" s="25" customFormat="1" ht="13.5" customHeight="1" x14ac:dyDescent="0.25">
      <c r="A53" s="76" t="s">
        <v>129</v>
      </c>
      <c r="B53" s="77"/>
      <c r="C53" s="77"/>
      <c r="D53" s="77"/>
      <c r="E53" s="38"/>
      <c r="F53" s="38"/>
      <c r="G53" s="38"/>
      <c r="H53" s="38"/>
      <c r="I53" s="38"/>
      <c r="J53" s="38"/>
      <c r="K53" s="38"/>
      <c r="L53" s="53"/>
      <c r="M53" s="53"/>
      <c r="N53" s="53"/>
    </row>
    <row r="54" spans="1:14" s="25" customFormat="1" ht="14.25" customHeight="1" x14ac:dyDescent="0.25">
      <c r="A54" s="43">
        <v>37</v>
      </c>
      <c r="B54" s="40" t="s">
        <v>182</v>
      </c>
      <c r="C54" s="39" t="s">
        <v>181</v>
      </c>
      <c r="D54" s="40" t="s">
        <v>118</v>
      </c>
      <c r="E54" s="41">
        <v>6759</v>
      </c>
      <c r="F54" s="41">
        <v>0</v>
      </c>
      <c r="G54" s="41">
        <v>0</v>
      </c>
      <c r="H54" s="41">
        <v>375</v>
      </c>
      <c r="I54" s="41">
        <v>2000</v>
      </c>
      <c r="J54" s="41">
        <v>250</v>
      </c>
      <c r="K54" s="50">
        <f>(E54+F54+H54+I54+J54)</f>
        <v>9384</v>
      </c>
      <c r="L54" s="51">
        <v>0</v>
      </c>
      <c r="M54" s="51"/>
      <c r="N54" s="51">
        <v>0</v>
      </c>
    </row>
    <row r="55" spans="1:14" s="25" customFormat="1" ht="14.25" customHeight="1" x14ac:dyDescent="0.25">
      <c r="A55" s="43">
        <v>38</v>
      </c>
      <c r="B55" s="40" t="s">
        <v>160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50">
        <v>0</v>
      </c>
      <c r="L55" s="51">
        <v>0</v>
      </c>
      <c r="M55" s="51">
        <v>0</v>
      </c>
      <c r="N55" s="51">
        <v>0</v>
      </c>
    </row>
    <row r="56" spans="1:14" s="25" customFormat="1" ht="14.25" customHeight="1" thickBot="1" x14ac:dyDescent="0.3">
      <c r="A56" s="44">
        <v>39</v>
      </c>
      <c r="B56" s="45" t="s">
        <v>192</v>
      </c>
      <c r="C56" s="42" t="s">
        <v>184</v>
      </c>
      <c r="D56" s="45" t="s">
        <v>118</v>
      </c>
      <c r="E56" s="46">
        <v>6759</v>
      </c>
      <c r="F56" s="46">
        <v>0</v>
      </c>
      <c r="G56" s="46">
        <v>0</v>
      </c>
      <c r="H56" s="46">
        <v>375</v>
      </c>
      <c r="I56" s="46">
        <v>2000</v>
      </c>
      <c r="J56" s="46">
        <v>250</v>
      </c>
      <c r="K56" s="50">
        <f>(E56+F56+H56+I56+J56)</f>
        <v>9384</v>
      </c>
      <c r="L56" s="51">
        <v>0</v>
      </c>
      <c r="M56" s="51">
        <v>0</v>
      </c>
      <c r="N56" s="51">
        <v>0</v>
      </c>
    </row>
    <row r="57" spans="1:14" ht="16.5" thickBot="1" x14ac:dyDescent="0.3">
      <c r="A57" s="85" t="s">
        <v>20</v>
      </c>
      <c r="B57" s="86"/>
      <c r="C57" s="86"/>
      <c r="D57" s="87"/>
      <c r="E57" s="54">
        <f t="shared" ref="E57:J57" si="1">SUM(E9:E56)</f>
        <v>150556.76</v>
      </c>
      <c r="F57" s="54">
        <f t="shared" si="1"/>
        <v>25689.03</v>
      </c>
      <c r="G57" s="54">
        <f t="shared" si="1"/>
        <v>70</v>
      </c>
      <c r="H57" s="54">
        <f t="shared" si="1"/>
        <v>7886.69</v>
      </c>
      <c r="I57" s="54">
        <f t="shared" si="1"/>
        <v>52902.36</v>
      </c>
      <c r="J57" s="54">
        <f t="shared" si="1"/>
        <v>6757.8</v>
      </c>
      <c r="K57" s="54">
        <f>SUM(K9:K56)</f>
        <v>243862.64</v>
      </c>
      <c r="L57" s="55">
        <f>SUM(L9:L56)</f>
        <v>0</v>
      </c>
      <c r="M57" s="56">
        <f>SUM(M9:M56)</f>
        <v>443.01</v>
      </c>
      <c r="N57" s="56">
        <f>SUM(N9:N56)</f>
        <v>0</v>
      </c>
    </row>
    <row r="58" spans="1:14" ht="12.75" customHeight="1" x14ac:dyDescent="0.25">
      <c r="A58" s="79" t="s">
        <v>146</v>
      </c>
      <c r="B58" s="80"/>
      <c r="C58" s="88" t="s">
        <v>203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4" ht="12.75" customHeight="1" x14ac:dyDescent="0.25">
      <c r="A59" s="81"/>
      <c r="B59" s="82"/>
      <c r="C59" s="105" t="s">
        <v>206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2.75" customHeight="1" thickBot="1" x14ac:dyDescent="0.3">
      <c r="A60" s="83"/>
      <c r="B60" s="84"/>
      <c r="C60" s="91" t="s">
        <v>199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2"/>
    </row>
    <row r="61" spans="1:14" ht="11.25" customHeight="1" x14ac:dyDescent="0.25">
      <c r="A61" s="29"/>
      <c r="B61" s="3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59"/>
    </row>
    <row r="65" spans="1:11" ht="12" customHeight="1" x14ac:dyDescent="0.25">
      <c r="A65" s="29"/>
      <c r="B65" s="35"/>
      <c r="C65" s="35"/>
      <c r="D65" s="35"/>
      <c r="E65" s="35"/>
      <c r="F65" s="35"/>
      <c r="G65" s="27"/>
      <c r="H65" s="27"/>
      <c r="I65" s="27"/>
      <c r="J65" s="27"/>
      <c r="K65" s="28"/>
    </row>
    <row r="66" spans="1:11" ht="15" customHeight="1" x14ac:dyDescent="0.25">
      <c r="A66" s="29"/>
      <c r="B66" s="36" t="s">
        <v>138</v>
      </c>
      <c r="C66" s="93"/>
      <c r="D66" s="93"/>
      <c r="H66" s="60" t="s">
        <v>193</v>
      </c>
      <c r="I66" s="60"/>
      <c r="J66" s="60"/>
      <c r="K66" s="60"/>
    </row>
    <row r="67" spans="1:11" ht="12" customHeight="1" x14ac:dyDescent="0.25">
      <c r="A67" s="29"/>
      <c r="B67" s="35"/>
      <c r="C67" s="94"/>
      <c r="D67" s="94"/>
      <c r="E67" s="35"/>
      <c r="F67" s="35"/>
      <c r="G67" s="27"/>
      <c r="H67" s="103"/>
      <c r="I67" s="104"/>
      <c r="J67" s="104"/>
      <c r="K67" s="104"/>
    </row>
    <row r="68" spans="1:11" ht="15" x14ac:dyDescent="0.25">
      <c r="A68" s="29"/>
      <c r="B68" s="36"/>
      <c r="C68" s="75"/>
      <c r="D68" s="75"/>
      <c r="E68" s="35"/>
      <c r="F68" s="35"/>
      <c r="G68" s="27"/>
      <c r="H68" s="74"/>
      <c r="I68" s="74"/>
      <c r="J68" s="74"/>
      <c r="K68" s="74"/>
    </row>
    <row r="69" spans="1:11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1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</sheetData>
  <autoFilter ref="A7:K70"/>
  <mergeCells count="25">
    <mergeCell ref="C67:D67"/>
    <mergeCell ref="A1:N1"/>
    <mergeCell ref="A2:N2"/>
    <mergeCell ref="A3:N4"/>
    <mergeCell ref="A12:D12"/>
    <mergeCell ref="A8:D8"/>
    <mergeCell ref="A6:N6"/>
    <mergeCell ref="H67:K67"/>
    <mergeCell ref="C59:N59"/>
    <mergeCell ref="H68:K68"/>
    <mergeCell ref="C68:D68"/>
    <mergeCell ref="A14:D14"/>
    <mergeCell ref="A53:D53"/>
    <mergeCell ref="A49:D49"/>
    <mergeCell ref="A45:D45"/>
    <mergeCell ref="A40:D40"/>
    <mergeCell ref="A35:D35"/>
    <mergeCell ref="A33:D33"/>
    <mergeCell ref="A17:D17"/>
    <mergeCell ref="C61:N61"/>
    <mergeCell ref="A58:B60"/>
    <mergeCell ref="A57:D57"/>
    <mergeCell ref="C58:N58"/>
    <mergeCell ref="C60:N60"/>
    <mergeCell ref="C66:D66"/>
  </mergeCells>
  <printOptions horizontalCentered="1" verticalCentered="1"/>
  <pageMargins left="0.23622047244094491" right="1.1811023622047245" top="0.27559055118110237" bottom="0.11811023622047245" header="0.27559055118110237" footer="0.11811023622047245"/>
  <pageSetup paperSize="5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Diego Samayoa</cp:lastModifiedBy>
  <cp:lastPrinted>2021-11-30T15:32:22Z</cp:lastPrinted>
  <dcterms:created xsi:type="dcterms:W3CDTF">2012-02-17T14:26:53Z</dcterms:created>
  <dcterms:modified xsi:type="dcterms:W3CDTF">2022-01-04T17:00:36Z</dcterms:modified>
</cp:coreProperties>
</file>