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J50" i="7" l="1"/>
  <c r="I50" i="7"/>
  <c r="H50" i="7"/>
  <c r="F50" i="7"/>
  <c r="E50" i="7"/>
  <c r="J28" i="7" l="1"/>
  <c r="I28" i="7"/>
  <c r="J39" i="7" l="1"/>
  <c r="I39" i="7"/>
  <c r="H39" i="7"/>
  <c r="E39" i="7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<sst xmlns="http://schemas.openxmlformats.org/spreadsheetml/2006/main" count="304" uniqueCount="204">
  <si>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</si>
  <si>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</si>
  <si>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</si>
  <si>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</si>
  <si>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</si>
  <si>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</si>
  <si>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</si>
  <si>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</si>
  <si>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</si>
  <si>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</si>
  <si>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</si>
  <si>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</si>
  <si>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</si>
  <si>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</si>
  <si>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</si>
  <si>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</si>
  <si>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</si>
  <si>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</si>
  <si>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</si>
  <si>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</si>
  <si>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</si>
  <si>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</si>
  <si>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</si>
  <si>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</si>
  <si>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</si>
  <si>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</si>
  <si>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</si>
  <si>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</si>
  <si>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</si>
  <si>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</si>
  <si>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</si>
  <si>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</si>
  <si>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</si>
  <si>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</si>
  <si>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</si>
  <si>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</si>
  <si>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</si>
  <si>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</si>
  <si>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</si>
  <si>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</si>
  <si>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</si>
  <si>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</si>
  <si>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</si>
  <si>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</si>
  <si>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</si>
  <si>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</si>
  <si>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</si>
  <si>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</si>
  <si>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</si>
  <si>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</si>
  <si>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</si>
  <si>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</si>
  <si>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</si>
  <si>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</si>
  <si>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</si>
  <si>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</si>
  <si>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</si>
  <si>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</si>
  <si>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</si>
  <si>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</si>
  <si>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</si>
  <si>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</si>
  <si>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</si>
  <si>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</si>
  <si>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</si>
  <si>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</si>
  <si>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</si>
  <si>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</si>
  <si>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</si>
  <si>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</si>
  <si>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</si>
  <si>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</si>
  <si>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</si>
  <si>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</si>
  <si>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</si>
  <si>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</si>
  <si>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</si>
  <si>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</si>
  <si>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</si>
  <si>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</si>
  <si>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</si>
  <si>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</si>
  <si>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</si>
  <si>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</si>
  <si>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</si>
  <si>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</si>
  <si>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</si>
  <si>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</si>
  <si>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</si>
  <si>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</si>
  <si>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</si>
  <si>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</si>
  <si>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</si>
  <si>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</si>
  <si>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</si>
  <si>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</si>
  <si>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</si>
  <si>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</si>
  <si>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</si>
  <si>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</si>
  <si>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</si>
  <si>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</si>
  <si>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</si>
  <si>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</si>
  <si>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</si>
  <si>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</si>
  <si>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</si>
  <si>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</si>
  <si>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</si>
  <si>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</si>
  <si>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</si>
  <si>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</si>
  <si>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</si>
  <si>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</si>
  <si>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</si>
  <si>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</si>
  <si>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</si>
  <si>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</si>
  <si>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</si>
  <si>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</si>
  <si>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</si>
  <si>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</si>
  <si>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</si>
  <si>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</si>
  <si>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</si>
  <si>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</si>
  <si>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</si>
  <si>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</si>
  <si>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</si>
  <si>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</si>
  <si>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</si>
  <si>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</si>
  <si>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</si>
  <si>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</si>
  <si>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</si>
  <si>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</si>
  <si>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</si>
  <si>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</si>
  <si>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</si>
  <si>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</si>
  <si>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</si>
  <si>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</si>
  <si>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</si>
  <si>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</si>
  <si>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</si>
  <si>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</si>
  <si>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</si>
  <si>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</si>
  <si>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</si>
  <si>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</si>
  <si>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</si>
  <si>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</si>
  <si>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</si>
  <si>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</si>
  <si>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</si>
  <si>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</si>
  <si>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</si>
  <si>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</si>
  <si>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</si>
  <si>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</si>
  <si>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</si>
  <si>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</si>
  <si>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</si>
  <si>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</si>
  <si>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</si>
  <si>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</si>
  <si>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</si>
  <si>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</si>
  <si>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</si>
  <si>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</si>
  <si>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</si>
  <si>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</si>
  <si>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</si>
  <si>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</si>
  <si>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</si>
  <si>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</si>
  <si>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</si>
  <si>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</si>
  <si>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</si>
  <si>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</si>
  <si>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</si>
  <si>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</si>
  <si>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</si>
  <si>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</si>
  <si>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</si>
  <si>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</si>
  <si>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</si>
  <si>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</si>
  <si>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</si>
  <si>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</si>
  <si>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 xml:space="preserve">.  </t>
  </si>
  <si>
    <t>HEDY AUGUSTO IMERI MORATAYA</t>
  </si>
  <si>
    <t>2509 05604 0101</t>
  </si>
  <si>
    <t>2134 09879 0101</t>
  </si>
  <si>
    <t>JESSICA YESSENIA MÉNDEZ CRUZ</t>
  </si>
  <si>
    <t>OSCAR ENMANUEL QUIRÓA FLORIAN</t>
  </si>
  <si>
    <t>2571 58367 0101</t>
  </si>
  <si>
    <t>MARITZA ARACELY SERIN PAUL</t>
  </si>
  <si>
    <t>LEOPOLDO ANTONIO RÍOS FLORES</t>
  </si>
  <si>
    <t>3439 23556 1001</t>
  </si>
  <si>
    <t>2631 67291 0506</t>
  </si>
  <si>
    <t>Nomina del mes de Marzo 2022</t>
  </si>
  <si>
    <t>* casilla 34: Marli Amarilis Rodríguez Barillas se le acreditaron unicamente 21 días del mes de marzo por caso de suspensión de IGSS.</t>
  </si>
  <si>
    <t>34*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</si>
</sst>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2" t="s">
        <v>112</v>
      </c>
      <c r="B5" s="62" t="s">
        <v>2</v>
      </c>
      <c r="C5" s="62" t="s">
        <v>3</v>
      </c>
      <c r="D5" s="62" t="s">
        <v>0</v>
      </c>
      <c r="E5" s="62" t="s">
        <v>1</v>
      </c>
      <c r="F5" s="64" t="s">
        <v>86</v>
      </c>
      <c r="G5" s="62" t="s">
        <v>105</v>
      </c>
      <c r="H5" s="62" t="s">
        <v>4</v>
      </c>
      <c r="I5" s="62" t="s">
        <v>81</v>
      </c>
      <c r="J5" s="62" t="s">
        <v>5</v>
      </c>
      <c r="K5" s="62" t="s">
        <v>6</v>
      </c>
      <c r="L5" s="62" t="s">
        <v>7</v>
      </c>
      <c r="M5" s="62" t="s">
        <v>8</v>
      </c>
      <c r="N5" s="62" t="s">
        <v>82</v>
      </c>
      <c r="O5" s="62" t="s">
        <v>9</v>
      </c>
      <c r="P5" s="62" t="s">
        <v>10</v>
      </c>
      <c r="Q5" s="62" t="s">
        <v>11</v>
      </c>
      <c r="R5" s="62" t="s">
        <v>12</v>
      </c>
      <c r="S5" s="62" t="s">
        <v>13</v>
      </c>
      <c r="T5" s="62" t="s">
        <v>14</v>
      </c>
      <c r="U5" s="62" t="s">
        <v>15</v>
      </c>
      <c r="V5" s="62" t="s">
        <v>16</v>
      </c>
      <c r="W5" s="62" t="s">
        <v>17</v>
      </c>
      <c r="X5" s="62" t="s">
        <v>18</v>
      </c>
      <c r="Y5" s="62" t="s">
        <v>19</v>
      </c>
      <c r="Z5" s="62" t="s">
        <v>20</v>
      </c>
      <c r="AA5" s="71" t="s">
        <v>83</v>
      </c>
      <c r="AB5" s="72"/>
      <c r="AC5" s="73"/>
      <c r="AD5" s="69" t="s">
        <v>93</v>
      </c>
      <c r="AE5" s="67" t="s">
        <v>89</v>
      </c>
    </row>
    <row r="6" spans="1:31" ht="16.5" hidden="1" thickBot="1" x14ac:dyDescent="0.3">
      <c r="A6" s="63"/>
      <c r="B6" s="63"/>
      <c r="C6" s="63"/>
      <c r="D6" s="63"/>
      <c r="E6" s="63"/>
      <c r="F6" s="65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22" t="s">
        <v>90</v>
      </c>
      <c r="AB6" s="22" t="s">
        <v>91</v>
      </c>
      <c r="AC6" s="22" t="s">
        <v>92</v>
      </c>
      <c r="AD6" s="70"/>
      <c r="AE6" s="6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22" zoomScale="85" zoomScaleNormal="98" zoomScaleSheetLayoutView="85" workbookViewId="0">
      <selection activeCell="K64" sqref="K64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3" customFormat="1" ht="26.25" customHeight="1" x14ac:dyDescent="0.3">
      <c r="A2" s="96" t="s">
        <v>130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23" customFormat="1" ht="10.5" customHeight="1" x14ac:dyDescent="0.25">
      <c r="A3" s="97" t="s">
        <v>201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23" customFormat="1" ht="9.7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0" t="s">
        <v>165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25" customFormat="1" ht="30" customHeight="1" thickBot="1" x14ac:dyDescent="0.3">
      <c r="A7" s="57" t="s">
        <v>112</v>
      </c>
      <c r="B7" s="57" t="s">
        <v>170</v>
      </c>
      <c r="C7" s="57" t="s">
        <v>136</v>
      </c>
      <c r="D7" s="57" t="s">
        <v>81</v>
      </c>
      <c r="E7" s="57" t="s">
        <v>114</v>
      </c>
      <c r="F7" s="57" t="s">
        <v>166</v>
      </c>
      <c r="G7" s="57" t="s">
        <v>167</v>
      </c>
      <c r="H7" s="57" t="s">
        <v>168</v>
      </c>
      <c r="I7" s="57" t="s">
        <v>18</v>
      </c>
      <c r="J7" s="57" t="s">
        <v>115</v>
      </c>
      <c r="K7" s="57" t="s">
        <v>173</v>
      </c>
      <c r="L7" s="48" t="s">
        <v>169</v>
      </c>
      <c r="M7" s="49" t="s">
        <v>171</v>
      </c>
      <c r="N7" s="49" t="s">
        <v>172</v>
      </c>
    </row>
    <row r="8" spans="1:14" s="25" customFormat="1" ht="13.5" customHeight="1" x14ac:dyDescent="0.25">
      <c r="A8" s="98" t="s">
        <v>116</v>
      </c>
      <c r="B8" s="99"/>
      <c r="C8" s="99"/>
      <c r="D8" s="99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152</v>
      </c>
      <c r="C9" s="39" t="s">
        <v>153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157</v>
      </c>
      <c r="C10" s="39"/>
      <c r="D10" s="40" t="s">
        <v>117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0">
        <f>(E10+F10+H10+I10+J10+G10)</f>
        <v>0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157</v>
      </c>
      <c r="C11" s="39"/>
      <c r="D11" s="40" t="s">
        <v>139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0">
        <f>(E11+F11+H11+I11+J11)</f>
        <v>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6" t="s">
        <v>143</v>
      </c>
      <c r="B12" s="77"/>
      <c r="C12" s="77"/>
      <c r="D12" s="77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157</v>
      </c>
      <c r="C13" s="39"/>
      <c r="D13" s="40" t="s">
        <v>144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6" t="s">
        <v>128</v>
      </c>
      <c r="B14" s="77"/>
      <c r="C14" s="77"/>
      <c r="D14" s="77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194</v>
      </c>
      <c r="C15" s="39" t="s">
        <v>193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157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6" t="s">
        <v>121</v>
      </c>
      <c r="B17" s="77"/>
      <c r="C17" s="77"/>
      <c r="D17" s="77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181</v>
      </c>
      <c r="C18" s="39" t="s">
        <v>182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5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140</v>
      </c>
      <c r="C19" s="39" t="s">
        <v>141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160</v>
      </c>
      <c r="C20" s="39" t="s">
        <v>158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198</v>
      </c>
      <c r="C21" s="39" t="s">
        <v>199</v>
      </c>
      <c r="D21" s="40" t="s">
        <v>118</v>
      </c>
      <c r="E21" s="41">
        <v>6759</v>
      </c>
      <c r="F21" s="41">
        <v>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9384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157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157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183</v>
      </c>
      <c r="C25" s="39" t="s">
        <v>184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157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157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197</v>
      </c>
      <c r="C28" s="39" t="s">
        <v>200</v>
      </c>
      <c r="D28" s="40" t="s">
        <v>119</v>
      </c>
      <c r="E28" s="41">
        <v>1105</v>
      </c>
      <c r="F28" s="41">
        <v>0</v>
      </c>
      <c r="G28" s="41">
        <v>0</v>
      </c>
      <c r="H28" s="41">
        <v>0</v>
      </c>
      <c r="I28" s="41">
        <f>1000</f>
        <v>1000</v>
      </c>
      <c r="J28" s="41">
        <f>250</f>
        <v>250</v>
      </c>
      <c r="K28" s="50">
        <f>(E28+F28+G28+H28+I28+J28)</f>
        <v>2355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137</v>
      </c>
      <c r="C29" s="39" t="s">
        <v>133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163</v>
      </c>
      <c r="C30" s="39" t="s">
        <v>154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>
        <v>151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164</v>
      </c>
      <c r="C31" s="39" t="s">
        <v>155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 t="s">
        <v>190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134</v>
      </c>
      <c r="C32" s="39" t="s">
        <v>135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6" t="s">
        <v>126</v>
      </c>
      <c r="B33" s="77"/>
      <c r="C33" s="77"/>
      <c r="D33" s="77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157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6" t="s">
        <v>123</v>
      </c>
      <c r="B35" s="77"/>
      <c r="C35" s="77"/>
      <c r="D35" s="77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157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147</v>
      </c>
      <c r="C37" s="39" t="s">
        <v>146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185</v>
      </c>
      <c r="C38" s="39" t="s">
        <v>186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195</v>
      </c>
      <c r="C39" s="39" t="s">
        <v>196</v>
      </c>
      <c r="D39" s="40" t="s">
        <v>118</v>
      </c>
      <c r="E39" s="41">
        <f>6759</f>
        <v>6759</v>
      </c>
      <c r="F39" s="41">
        <v>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9384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6" t="s">
        <v>127</v>
      </c>
      <c r="B40" s="77"/>
      <c r="C40" s="77"/>
      <c r="D40" s="77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191</v>
      </c>
      <c r="C41" s="39" t="s">
        <v>192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/>
      <c r="N41" s="51">
        <v>0</v>
      </c>
    </row>
    <row r="42" spans="1:14" s="25" customFormat="1" ht="14.25" customHeight="1" x14ac:dyDescent="0.25">
      <c r="A42" s="43">
        <v>28</v>
      </c>
      <c r="B42" s="40" t="s">
        <v>187</v>
      </c>
      <c r="C42" s="39" t="s">
        <v>179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/>
      <c r="N42" s="51">
        <v>0</v>
      </c>
    </row>
    <row r="43" spans="1:14" s="25" customFormat="1" ht="14.25" customHeight="1" x14ac:dyDescent="0.25">
      <c r="A43" s="43">
        <v>29</v>
      </c>
      <c r="B43" s="40" t="s">
        <v>161</v>
      </c>
      <c r="C43" s="39" t="s">
        <v>162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/>
      <c r="N43" s="51">
        <v>0</v>
      </c>
    </row>
    <row r="44" spans="1:14" s="25" customFormat="1" ht="14.25" customHeight="1" x14ac:dyDescent="0.25">
      <c r="A44" s="43">
        <v>30</v>
      </c>
      <c r="B44" s="40" t="s">
        <v>151</v>
      </c>
      <c r="C44" s="39" t="s">
        <v>149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/>
      <c r="N44" s="51">
        <v>0</v>
      </c>
    </row>
    <row r="45" spans="1:14" s="25" customFormat="1" ht="13.5" customHeight="1" x14ac:dyDescent="0.25">
      <c r="A45" s="76" t="s">
        <v>124</v>
      </c>
      <c r="B45" s="77"/>
      <c r="C45" s="77"/>
      <c r="D45" s="77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159</v>
      </c>
      <c r="C46" s="39" t="s">
        <v>156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138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157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174</v>
      </c>
      <c r="C48" s="39" t="s">
        <v>150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6" t="s">
        <v>125</v>
      </c>
      <c r="B49" s="77"/>
      <c r="C49" s="77"/>
      <c r="D49" s="77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 t="s">
        <v>203</v>
      </c>
      <c r="B50" s="40" t="s">
        <v>175</v>
      </c>
      <c r="C50" s="39" t="s">
        <v>148</v>
      </c>
      <c r="D50" s="40" t="s">
        <v>118</v>
      </c>
      <c r="E50" s="41">
        <f>6759/31*21</f>
        <v>4578.68</v>
      </c>
      <c r="F50" s="41">
        <f>2000/31*21</f>
        <v>1354.84</v>
      </c>
      <c r="G50" s="41">
        <v>0</v>
      </c>
      <c r="H50" s="41">
        <f>375/31*21</f>
        <v>254.03</v>
      </c>
      <c r="I50" s="41">
        <f>2000/31*21</f>
        <v>1354.84</v>
      </c>
      <c r="J50" s="41">
        <f>250/31*21</f>
        <v>169.35</v>
      </c>
      <c r="K50" s="50">
        <f>(E50+F50+H50+I50+J50)</f>
        <v>7711.74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157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176</v>
      </c>
      <c r="C52" s="39" t="s">
        <v>142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6" t="s">
        <v>129</v>
      </c>
      <c r="B53" s="77"/>
      <c r="C53" s="77"/>
      <c r="D53" s="77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178</v>
      </c>
      <c r="C54" s="39" t="s">
        <v>177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/>
      <c r="N54" s="51">
        <v>0</v>
      </c>
    </row>
    <row r="55" spans="1:14" s="25" customFormat="1" ht="14.25" customHeight="1" x14ac:dyDescent="0.25">
      <c r="A55" s="43">
        <v>38</v>
      </c>
      <c r="B55" s="40" t="s">
        <v>157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188</v>
      </c>
      <c r="C56" s="42" t="s">
        <v>180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5" t="s">
        <v>20</v>
      </c>
      <c r="B57" s="86"/>
      <c r="C57" s="86"/>
      <c r="D57" s="87"/>
      <c r="E57" s="54">
        <f t="shared" ref="E57:J57" si="1">SUM(E9:E56)</f>
        <v>144709.68</v>
      </c>
      <c r="F57" s="54">
        <f t="shared" si="1"/>
        <v>25714.84</v>
      </c>
      <c r="G57" s="54">
        <f t="shared" si="1"/>
        <v>70</v>
      </c>
      <c r="H57" s="54">
        <f t="shared" si="1"/>
        <v>7754.03</v>
      </c>
      <c r="I57" s="54">
        <f t="shared" si="1"/>
        <v>50394.84</v>
      </c>
      <c r="J57" s="54">
        <f t="shared" si="1"/>
        <v>6419.35</v>
      </c>
      <c r="K57" s="54">
        <f>SUM(K9:K56)</f>
        <v>235062.74</v>
      </c>
      <c r="L57" s="55">
        <f>SUM(L9:L56)</f>
        <v>0</v>
      </c>
      <c r="M57" s="56">
        <f>SUM(M9:M56)</f>
        <v>289</v>
      </c>
      <c r="N57" s="56">
        <f>SUM(N9:N56)</f>
        <v>0</v>
      </c>
    </row>
    <row r="58" spans="1:14" ht="12.75" customHeight="1" x14ac:dyDescent="0.25">
      <c r="A58" s="79" t="s">
        <v>145</v>
      </c>
      <c r="B58" s="80"/>
      <c r="C58" s="88" t="s">
        <v>202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ht="12.75" customHeight="1" x14ac:dyDescent="0.25">
      <c r="A59" s="81"/>
      <c r="B59" s="82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2.75" customHeight="1" thickBot="1" x14ac:dyDescent="0.3">
      <c r="A60" s="83"/>
      <c r="B60" s="84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</row>
    <row r="61" spans="1:14" ht="11.25" customHeight="1" x14ac:dyDescent="0.25">
      <c r="A61" s="29"/>
      <c r="B61" s="3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138</v>
      </c>
      <c r="C66" s="93"/>
      <c r="D66" s="93"/>
      <c r="H66" s="60" t="s">
        <v>189</v>
      </c>
      <c r="I66" s="60"/>
      <c r="J66" s="60"/>
      <c r="K66" s="60"/>
    </row>
    <row r="67" spans="1:11" ht="12" customHeight="1" x14ac:dyDescent="0.25">
      <c r="A67" s="29"/>
      <c r="B67" s="35"/>
      <c r="C67" s="94"/>
      <c r="D67" s="94"/>
      <c r="E67" s="35"/>
      <c r="F67" s="35"/>
      <c r="G67" s="27"/>
      <c r="H67" s="103"/>
      <c r="I67" s="104"/>
      <c r="J67" s="104"/>
      <c r="K67" s="104"/>
    </row>
    <row r="68" spans="1:11" ht="15" x14ac:dyDescent="0.25">
      <c r="A68" s="29"/>
      <c r="B68" s="36"/>
      <c r="C68" s="75"/>
      <c r="D68" s="75"/>
      <c r="E68" s="35"/>
      <c r="F68" s="35"/>
      <c r="G68" s="27"/>
      <c r="H68" s="74"/>
      <c r="I68" s="74"/>
      <c r="J68" s="74"/>
      <c r="K68" s="7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2022-04-06T16:46:50Z</cp:lastPrinted>
  <dcterms:created xsi:type="dcterms:W3CDTF">2012-02-17T14:26:53Z</dcterms:created>
  <dcterms:modified xsi:type="dcterms:W3CDTF">2022-04-06T16:48:11Z</dcterms:modified>
</cp:coreProperties>
</file>