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Z:\Recursos Humanos\3. DEPARTAMENTO DE GESTIÓN DE PERSONAL\2024\Nominas\Nómina UIP 2024\1. Enero 2024\Personal 022\"/>
    </mc:Choice>
  </mc:AlternateContent>
  <xr:revisionPtr revIDLastSave="0" documentId="13_ncr:1_{C497AD49-E4B4-495C-9E3A-3547F976271A}" xr6:coauthVersionLast="47" xr6:coauthVersionMax="47" xr10:uidLastSave="{00000000-0000-0000-0000-000000000000}"/>
  <bookViews>
    <workbookView xWindow="-120" yWindow="-120" windowWidth="29040" windowHeight="15720" tabRatio="613" firstSheet="1" activeTab="1" xr2:uid="{00000000-000D-0000-FFFF-FFFF00000000}"/>
  </bookViews>
  <sheets>
    <sheet name="FEBRERO" sheetId="1" state="hidden" r:id="rId1"/>
    <sheet name="IGSNS " sheetId="7" r:id="rId2"/>
  </sheets>
  <definedNames>
    <definedName name="_xlnm._FilterDatabase" localSheetId="0" hidden="1">FEBRERO!$B$5:$AE$16</definedName>
    <definedName name="_xlnm._FilterDatabase" localSheetId="1" hidden="1">'IGSNS '!$B$7:$I$39</definedName>
    <definedName name="_xlnm.Print_Area" localSheetId="1">'IGSNS '!$A$1:$M$42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8" i="7" l="1"/>
  <c r="G28" i="7"/>
  <c r="F28" i="7"/>
  <c r="I20" i="7"/>
  <c r="I24" i="7"/>
  <c r="I28" i="7" l="1"/>
  <c r="I18" i="7"/>
  <c r="I17" i="7"/>
  <c r="I15" i="7" l="1"/>
  <c r="I10" i="7" l="1"/>
  <c r="I12" i="7"/>
  <c r="I14" i="7"/>
  <c r="I26" i="7"/>
  <c r="I29" i="7" l="1"/>
  <c r="J29" i="7"/>
  <c r="K29" i="7"/>
  <c r="L29" i="7"/>
  <c r="Z7" i="1"/>
  <c r="AE7" i="1" s="1"/>
  <c r="AD7" i="1"/>
  <c r="Z8" i="1"/>
  <c r="AE8" i="1" s="1"/>
  <c r="AD8" i="1"/>
  <c r="Z9" i="1"/>
  <c r="AD9" i="1"/>
  <c r="AE9" i="1"/>
  <c r="Z10" i="1"/>
  <c r="AE10" i="1" s="1"/>
  <c r="AD10" i="1"/>
  <c r="Z11" i="1"/>
  <c r="AE11" i="1" s="1"/>
  <c r="AD11" i="1"/>
  <c r="Z12" i="1"/>
  <c r="AD12" i="1"/>
  <c r="AE12" i="1" s="1"/>
  <c r="Z13" i="1"/>
  <c r="AE13" i="1" s="1"/>
  <c r="AD13" i="1"/>
  <c r="Z14" i="1"/>
  <c r="AE14" i="1"/>
  <c r="AD14" i="1"/>
  <c r="Z15" i="1"/>
  <c r="AE15" i="1" s="1"/>
  <c r="AD15" i="1"/>
  <c r="Z16" i="1"/>
  <c r="AE16" i="1" s="1"/>
  <c r="AD16" i="1"/>
  <c r="H29" i="7"/>
  <c r="F29" i="7"/>
  <c r="G29" i="7"/>
</calcChain>
</file>

<file path=xl/sharedStrings.xml><?xml version="1.0" encoding="utf-8"?>
<sst xmlns="http://schemas.openxmlformats.org/spreadsheetml/2006/main" count="223" uniqueCount="157">
  <si>
    <t>PRIMER NOMBRE</t>
  </si>
  <si>
    <t>SEGUNDO NOMBRE</t>
  </si>
  <si>
    <t>PRIMER APELLIDO</t>
  </si>
  <si>
    <t>SEGUNDO APELLIDO</t>
  </si>
  <si>
    <t>INSTITUCION</t>
  </si>
  <si>
    <t>DEPARTAMENTO</t>
  </si>
  <si>
    <t>SUBDIRECCION</t>
  </si>
  <si>
    <t>DIRECCION</t>
  </si>
  <si>
    <t>PARTIDA</t>
  </si>
  <si>
    <t>COD PUESTO</t>
  </si>
  <si>
    <t>ESPECIALIDAD</t>
  </si>
  <si>
    <t>COD ESPECIALIDAD</t>
  </si>
  <si>
    <t>RENGLON</t>
  </si>
  <si>
    <t>FECHA INGRESO</t>
  </si>
  <si>
    <t>INICIAL</t>
  </si>
  <si>
    <t>PERSONAL</t>
  </si>
  <si>
    <t>BON PROFESIONAL</t>
  </si>
  <si>
    <t>BONO ANTIGÜEDAD</t>
  </si>
  <si>
    <t>BONO ESPECÍFICO</t>
  </si>
  <si>
    <t>OTROS</t>
  </si>
  <si>
    <t>TOTAL</t>
  </si>
  <si>
    <t>EDGAR</t>
  </si>
  <si>
    <t>RICARDO</t>
  </si>
  <si>
    <t>BUSTAMANTE</t>
  </si>
  <si>
    <t>FIGUEROA</t>
  </si>
  <si>
    <t>SECRETARIO</t>
  </si>
  <si>
    <t>COORDINACIÓN</t>
  </si>
  <si>
    <t>2012-11130016-242-00-0101-0000-01-67-00-000-001-000-011-00001</t>
  </si>
  <si>
    <t>SECRETARIO TECNICO</t>
  </si>
  <si>
    <t>0000</t>
  </si>
  <si>
    <t>SIN ESPECIALIDAD</t>
  </si>
  <si>
    <t>011</t>
  </si>
  <si>
    <t>----</t>
  </si>
  <si>
    <t>GONZALEZ</t>
  </si>
  <si>
    <t>TEO</t>
  </si>
  <si>
    <t>JEFE</t>
  </si>
  <si>
    <t>TESORERÍA</t>
  </si>
  <si>
    <t>ADMINISTRATIVA</t>
  </si>
  <si>
    <t>ADMINISTRACIÓN Y FINANZAS</t>
  </si>
  <si>
    <t>2012-11130016-242-00-0101-0003-01-67-00-000-002-000-011-00005</t>
  </si>
  <si>
    <t>PROFESIONAL JEFE II</t>
  </si>
  <si>
    <t>ADMINISTRACIÓN</t>
  </si>
  <si>
    <t>0007</t>
  </si>
  <si>
    <t>MANFREDO</t>
  </si>
  <si>
    <t>MARTINEZ</t>
  </si>
  <si>
    <t>DE LEON</t>
  </si>
  <si>
    <t>INSPECTOR GENERAL</t>
  </si>
  <si>
    <t>2012-11130016-242-00-0101-0022-03-69-00-000-001-000-011-00002</t>
  </si>
  <si>
    <t>RAFAEL</t>
  </si>
  <si>
    <t>ESTUARDO</t>
  </si>
  <si>
    <t>RAMIREZ</t>
  </si>
  <si>
    <t>MEJÍA</t>
  </si>
  <si>
    <t>ALMACÉN E INVENTARIOS</t>
  </si>
  <si>
    <t>2012-11130016-242-00-0101-0003-01-67-00-000-002-000-011-00001</t>
  </si>
  <si>
    <t>MARCO</t>
  </si>
  <si>
    <t>VINICIO</t>
  </si>
  <si>
    <t>DÁVILA</t>
  </si>
  <si>
    <t>SUBSECRETARIO</t>
  </si>
  <si>
    <t>2012-11130016-242-00-0101-0001-01-67-00-000-001-000-022-00001</t>
  </si>
  <si>
    <t xml:space="preserve">DIRECTOR EJECUTIVO III </t>
  </si>
  <si>
    <t>022</t>
  </si>
  <si>
    <t>MAIRA</t>
  </si>
  <si>
    <t>JUTIDH</t>
  </si>
  <si>
    <t>CAMBARA</t>
  </si>
  <si>
    <t>DERAS</t>
  </si>
  <si>
    <t>DIRECTORA</t>
  </si>
  <si>
    <t>2012-11130016 -242 -00 -0101 -0003 -01 -67 -00 -000 -002 -000 -022 -00006</t>
  </si>
  <si>
    <t xml:space="preserve">SUBDIRECTOR EJECUTIVO II </t>
  </si>
  <si>
    <t>LILIAN</t>
  </si>
  <si>
    <t>ALEYDA</t>
  </si>
  <si>
    <t>ROJAS</t>
  </si>
  <si>
    <t>GUZMÁN</t>
  </si>
  <si>
    <t>ADQUISICIÓN Y COMPRAS</t>
  </si>
  <si>
    <t>2012-11130016-242-00-0101-0003-01-67-00-000-002-000-011-00002</t>
  </si>
  <si>
    <t>CLAUDIA</t>
  </si>
  <si>
    <t>FLORIZA</t>
  </si>
  <si>
    <t>RODRIGUEZ</t>
  </si>
  <si>
    <t>WUG</t>
  </si>
  <si>
    <t>SUBDIRECTOR</t>
  </si>
  <si>
    <t>RECURSOS HUMANOS</t>
  </si>
  <si>
    <t>2012-11130016 -242 -00 -0101 -0003 -01 -67 -00 -000 -002-000-022 -00007</t>
  </si>
  <si>
    <t>PUESTO NOMINAL</t>
  </si>
  <si>
    <t>PUESTO OFICIAL</t>
  </si>
  <si>
    <t>DESCUENTOS</t>
  </si>
  <si>
    <t>SECRETARÍA TÉCNICA DEL CONSEJO NACIONAL DE SEGURIDAD</t>
  </si>
  <si>
    <t>INSPECTORÍA GENERAL DEL SISTEMA NACIONAL DE SEGURIDAD</t>
  </si>
  <si>
    <t>NO. CM</t>
  </si>
  <si>
    <t>WALLACE</t>
  </si>
  <si>
    <t>INSTITUTO NACIONAL DE ESTUDIOS ESTRATÉGICOS EN SEGURIDAD</t>
  </si>
  <si>
    <t>TOTAL LIQUIDO</t>
  </si>
  <si>
    <t>IGSS</t>
  </si>
  <si>
    <t>MONTEPIO</t>
  </si>
  <si>
    <t>FIANZA</t>
  </si>
  <si>
    <t>TOTAL DESCUENTOS</t>
  </si>
  <si>
    <t>MARIO</t>
  </si>
  <si>
    <t>ALFREDO</t>
  </si>
  <si>
    <t xml:space="preserve">MÉRIDA </t>
  </si>
  <si>
    <t>GONZÁLEZ</t>
  </si>
  <si>
    <t>DIRECTOR GENERAL</t>
  </si>
  <si>
    <t>DIRECCIÓN GENERAL</t>
  </si>
  <si>
    <t>2012-11130016-242-00-0101-0008-02-68-00-000-001-000-011-00001</t>
  </si>
  <si>
    <t>BONILLA</t>
  </si>
  <si>
    <t>DAVID</t>
  </si>
  <si>
    <t>0009</t>
  </si>
  <si>
    <t>0002</t>
  </si>
  <si>
    <t>NO. EMPLEADO</t>
  </si>
  <si>
    <t>001</t>
  </si>
  <si>
    <t>0003</t>
  </si>
  <si>
    <t>0008</t>
  </si>
  <si>
    <t>0005</t>
  </si>
  <si>
    <t>0004</t>
  </si>
  <si>
    <t>0006</t>
  </si>
  <si>
    <t>No.</t>
  </si>
  <si>
    <t>PLANILLA FEBRERO 2012</t>
  </si>
  <si>
    <t>SUELDO
INICIAL</t>
  </si>
  <si>
    <t>OTROS
66-2000</t>
  </si>
  <si>
    <t>DESPACHO SUPERIOR</t>
  </si>
  <si>
    <t>DIRECCIÓN ADMINISTRATIVA Y FINANCIERA</t>
  </si>
  <si>
    <t>DIRECCIÓN DE ANÁLISIS Y SEGUIMIENTO INTERNO</t>
  </si>
  <si>
    <t>DIRECCIÓN DE INSPECTORÍA DE SEGURIDAD EXTERIOR</t>
  </si>
  <si>
    <t>DIRECCIÓN DE INSPECTORÍA DE INTELIGENCIA DE ESTADO</t>
  </si>
  <si>
    <t>DIRECCIÓN DE ASESORÍA JURÍDICA</t>
  </si>
  <si>
    <t>DIRECCIÓN DE INSPECTORÍA DE SEGURIDAD INTERIOR</t>
  </si>
  <si>
    <t>AUDITORIA INTERNA</t>
  </si>
  <si>
    <t>DIRECCIÓN DE INSPECTORÍA DE GESTIÓN DE RIESGO Y DEFENSA CIVIL</t>
  </si>
  <si>
    <t>Subdirección de Recursos Humanos</t>
  </si>
  <si>
    <t>CODIGO ÚNICO DE IDENTIFICACIÓN</t>
  </si>
  <si>
    <t>Elaboró:</t>
  </si>
  <si>
    <t>SUBDIRECCIÓN GENERAL</t>
  </si>
  <si>
    <r>
      <rPr>
        <b/>
        <sz val="8"/>
        <color indexed="8"/>
        <rFont val="Arial"/>
        <family val="2"/>
      </rPr>
      <t xml:space="preserve">OBSERVACIONES: </t>
    </r>
    <r>
      <rPr>
        <sz val="8"/>
        <color indexed="8"/>
        <rFont val="Arial"/>
        <family val="2"/>
      </rPr>
      <t xml:space="preserve"> </t>
    </r>
  </si>
  <si>
    <t>VACANTE</t>
  </si>
  <si>
    <t>BONO PROFESIONAL</t>
  </si>
  <si>
    <t>PERSONAL POR CONTRATO 022</t>
  </si>
  <si>
    <t>2296 65470 2007</t>
  </si>
  <si>
    <t>SUBINSPECTOR GENERAL</t>
  </si>
  <si>
    <t>MÁRTIN JOSÉ MARROQUÍN CÁCERES</t>
  </si>
  <si>
    <t>2677 67625 0101</t>
  </si>
  <si>
    <t>DIRECTOR EJECUTIVO II</t>
  </si>
  <si>
    <t>CARLOS JOSUÉ ALVARADO DÍAZ</t>
  </si>
  <si>
    <t>2587 27284 1301</t>
  </si>
  <si>
    <t>SUBDIRECTOR EJECUTIVO II</t>
  </si>
  <si>
    <t>1995 32192 0101</t>
  </si>
  <si>
    <t>DIETAS</t>
  </si>
  <si>
    <t>VIÁTICOS INTERIOR</t>
  </si>
  <si>
    <t>VIÁTICOS EXTERIOR</t>
  </si>
  <si>
    <t xml:space="preserve">TOTAL </t>
  </si>
  <si>
    <t>ANYA ETHELVINA VÁSQUEZ RODRÍGUEZ</t>
  </si>
  <si>
    <t>2457 62523 0108</t>
  </si>
  <si>
    <t>MAGNOLIA EDITH ARÉVALO GIRÓN</t>
  </si>
  <si>
    <t>ANA CAROLINA DUARTE DUARTE</t>
  </si>
  <si>
    <t>Vo.Bo.</t>
  </si>
  <si>
    <t>NOMBRE COMPLETO</t>
  </si>
  <si>
    <t>CARLOS EDUARDO RIVAS</t>
  </si>
  <si>
    <t>1875 92748 0101</t>
  </si>
  <si>
    <t>SORY VANESSA  GÓMEZ RAMÍREZ</t>
  </si>
  <si>
    <t>2378 49755 0101</t>
  </si>
  <si>
    <t>Nómina del mes de enero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</si>
</sst>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Q&quot;* #,##0.00_-;\-&quot;Q&quot;* #,##0.00_-;_-&quot;Q&quot;* &quot;-&quot;??_-;_-@_-"/>
    <numFmt numFmtId="164" formatCode="_(&quot;Q&quot;* #,##0.00_);_(&quot;Q&quot;* \(#,##0.00\);_(&quot;Q&quot;* &quot;-&quot;??_);_(@_)"/>
    <numFmt numFmtId="165" formatCode="[$-100A]d&quot; de &quot;mmmm&quot; de &quot;yyyy;@"/>
  </numFmts>
  <fonts count="24" x14ac:knownFonts="1">
    <font>
      <sz val="11"/>
      <color theme="1"/>
      <name val="Calibri"/>
      <family val="2"/>
      <scheme val="minor"/>
    </font>
    <font>
      <sz val="9"/>
      <name val="Arial Narrow"/>
      <family val="2"/>
    </font>
    <font>
      <sz val="12"/>
      <name val="Arial Narrow"/>
      <family val="2"/>
    </font>
    <font>
      <sz val="8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7"/>
      <name val="Arial"/>
      <family val="2"/>
    </font>
    <font>
      <b/>
      <sz val="16"/>
      <name val="Arial Narrow"/>
      <family val="2"/>
    </font>
    <font>
      <b/>
      <sz val="18"/>
      <name val="Arial Narrow"/>
      <family val="2"/>
    </font>
    <font>
      <sz val="10"/>
      <name val="Arial"/>
      <family val="2"/>
    </font>
    <font>
      <sz val="11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Arial Narrow"/>
      <family val="2"/>
    </font>
    <font>
      <b/>
      <sz val="12"/>
      <color theme="1"/>
      <name val="Arial Narrow"/>
      <family val="2"/>
    </font>
    <font>
      <sz val="9"/>
      <color theme="1"/>
      <name val="Arial Narrow"/>
      <family val="2"/>
    </font>
    <font>
      <sz val="8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sz val="16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gradientFill degree="45">
        <stop position="0">
          <color theme="0"/>
        </stop>
        <stop position="1">
          <color theme="4"/>
        </stop>
      </gradientFill>
    </fill>
    <fill>
      <patternFill patternType="solid">
        <fgColor theme="0" tint="-0.14999847407452621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1" fillId="0" borderId="0"/>
  </cellStyleXfs>
  <cellXfs count="125">
    <xf numFmtId="0" fontId="0" fillId="0" borderId="0" xfId="0"/>
    <xf numFmtId="0" fontId="12" fillId="2" borderId="1" xfId="0" applyFont="1" applyFill="1" applyBorder="1" applyAlignment="1">
      <alignment vertical="center"/>
    </xf>
    <xf numFmtId="0" fontId="12" fillId="2" borderId="1" xfId="0" applyFont="1" applyFill="1" applyBorder="1" applyAlignment="1">
      <alignment vertical="center" wrapText="1"/>
    </xf>
    <xf numFmtId="49" fontId="12" fillId="2" borderId="1" xfId="0" applyNumberFormat="1" applyFont="1" applyFill="1" applyBorder="1" applyAlignment="1">
      <alignment horizontal="center" vertical="center" wrapText="1"/>
    </xf>
    <xf numFmtId="49" fontId="12" fillId="2" borderId="1" xfId="0" applyNumberFormat="1" applyFont="1" applyFill="1" applyBorder="1" applyAlignment="1">
      <alignment horizontal="center" vertical="center"/>
    </xf>
    <xf numFmtId="14" fontId="12" fillId="2" borderId="1" xfId="0" applyNumberFormat="1" applyFont="1" applyFill="1" applyBorder="1" applyAlignment="1">
      <alignment horizontal="center" vertical="center"/>
    </xf>
    <xf numFmtId="164" fontId="12" fillId="2" borderId="1" xfId="0" applyNumberFormat="1" applyFont="1" applyFill="1" applyBorder="1" applyAlignment="1">
      <alignment horizontal="center" vertical="center"/>
    </xf>
    <xf numFmtId="0" fontId="12" fillId="2" borderId="1" xfId="0" quotePrefix="1" applyFont="1" applyFill="1" applyBorder="1" applyAlignment="1">
      <alignment vertical="center"/>
    </xf>
    <xf numFmtId="0" fontId="12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vertical="center"/>
    </xf>
    <xf numFmtId="0" fontId="12" fillId="2" borderId="2" xfId="0" applyFont="1" applyFill="1" applyBorder="1" applyAlignment="1">
      <alignment vertical="center"/>
    </xf>
    <xf numFmtId="49" fontId="12" fillId="2" borderId="2" xfId="0" applyNumberFormat="1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vertical="center" wrapText="1"/>
    </xf>
    <xf numFmtId="49" fontId="12" fillId="2" borderId="2" xfId="0" applyNumberFormat="1" applyFont="1" applyFill="1" applyBorder="1" applyAlignment="1">
      <alignment horizontal="center" vertical="center" wrapText="1"/>
    </xf>
    <xf numFmtId="14" fontId="12" fillId="2" borderId="2" xfId="0" applyNumberFormat="1" applyFont="1" applyFill="1" applyBorder="1" applyAlignment="1">
      <alignment horizontal="center" vertical="center"/>
    </xf>
    <xf numFmtId="164" fontId="12" fillId="2" borderId="2" xfId="0" applyNumberFormat="1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164" fontId="13" fillId="3" borderId="3" xfId="0" applyNumberFormat="1" applyFont="1" applyFill="1" applyBorder="1" applyAlignment="1">
      <alignment horizontal="center" vertical="center" wrapText="1"/>
    </xf>
    <xf numFmtId="0" fontId="1" fillId="2" borderId="0" xfId="0" applyFont="1" applyFill="1"/>
    <xf numFmtId="0" fontId="14" fillId="2" borderId="0" xfId="0" applyFont="1" applyFill="1"/>
    <xf numFmtId="0" fontId="14" fillId="2" borderId="0" xfId="0" applyFont="1" applyFill="1" applyAlignment="1">
      <alignment horizontal="center"/>
    </xf>
    <xf numFmtId="0" fontId="14" fillId="2" borderId="0" xfId="0" applyFont="1" applyFill="1" applyAlignment="1">
      <alignment horizontal="center" vertical="center"/>
    </xf>
    <xf numFmtId="164" fontId="15" fillId="2" borderId="0" xfId="0" applyNumberFormat="1" applyFont="1" applyFill="1" applyBorder="1" applyAlignment="1">
      <alignment horizontal="center" vertical="center"/>
    </xf>
    <xf numFmtId="164" fontId="3" fillId="2" borderId="0" xfId="0" applyNumberFormat="1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164" fontId="16" fillId="2" borderId="0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1" applyFont="1" applyFill="1" applyBorder="1" applyAlignment="1">
      <alignment horizontal="left" vertical="center" wrapText="1"/>
    </xf>
    <xf numFmtId="0" fontId="16" fillId="2" borderId="0" xfId="0" applyFont="1" applyFill="1" applyAlignment="1">
      <alignment horizontal="right" vertical="center"/>
    </xf>
    <xf numFmtId="0" fontId="6" fillId="2" borderId="0" xfId="1" applyFont="1" applyFill="1" applyBorder="1" applyAlignment="1">
      <alignment horizontal="left" vertical="center" wrapText="1"/>
    </xf>
    <xf numFmtId="164" fontId="17" fillId="2" borderId="1" xfId="0" applyNumberFormat="1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 wrapText="1"/>
    </xf>
    <xf numFmtId="164" fontId="18" fillId="4" borderId="5" xfId="0" applyNumberFormat="1" applyFont="1" applyFill="1" applyBorder="1" applyAlignment="1">
      <alignment horizontal="center" vertical="center"/>
    </xf>
    <xf numFmtId="164" fontId="18" fillId="4" borderId="6" xfId="0" applyNumberFormat="1" applyFont="1" applyFill="1" applyBorder="1" applyAlignment="1">
      <alignment horizontal="center" vertical="center"/>
    </xf>
    <xf numFmtId="164" fontId="19" fillId="5" borderId="7" xfId="0" applyNumberFormat="1" applyFont="1" applyFill="1" applyBorder="1" applyAlignment="1">
      <alignment horizontal="center" vertical="center" wrapText="1"/>
    </xf>
    <xf numFmtId="0" fontId="9" fillId="2" borderId="1" xfId="1" applyFont="1" applyFill="1" applyBorder="1" applyAlignment="1">
      <alignment horizontal="left" vertical="center" wrapText="1"/>
    </xf>
    <xf numFmtId="49" fontId="17" fillId="2" borderId="1" xfId="0" quotePrefix="1" applyNumberFormat="1" applyFont="1" applyFill="1" applyBorder="1" applyAlignment="1">
      <alignment horizontal="center" vertical="center"/>
    </xf>
    <xf numFmtId="0" fontId="17" fillId="2" borderId="2" xfId="0" applyFont="1" applyFill="1" applyBorder="1" applyAlignment="1">
      <alignment vertical="center" wrapText="1"/>
    </xf>
    <xf numFmtId="0" fontId="17" fillId="2" borderId="1" xfId="0" applyFont="1" applyFill="1" applyBorder="1" applyAlignment="1">
      <alignment horizontal="left" vertical="center" wrapText="1"/>
    </xf>
    <xf numFmtId="0" fontId="17" fillId="2" borderId="1" xfId="0" applyFont="1" applyFill="1" applyBorder="1" applyAlignment="1">
      <alignment vertical="center" wrapText="1"/>
    </xf>
    <xf numFmtId="0" fontId="9" fillId="0" borderId="1" xfId="1" applyFont="1" applyFill="1" applyBorder="1" applyAlignment="1">
      <alignment horizontal="left" vertical="center" wrapText="1"/>
    </xf>
    <xf numFmtId="49" fontId="17" fillId="2" borderId="1" xfId="0" applyNumberFormat="1" applyFont="1" applyFill="1" applyBorder="1" applyAlignment="1">
      <alignment horizontal="center" vertical="center"/>
    </xf>
    <xf numFmtId="164" fontId="17" fillId="2" borderId="2" xfId="0" applyNumberFormat="1" applyFont="1" applyFill="1" applyBorder="1" applyAlignment="1">
      <alignment horizontal="center" vertical="center"/>
    </xf>
    <xf numFmtId="0" fontId="14" fillId="2" borderId="0" xfId="0" applyFont="1" applyFill="1" applyAlignment="1">
      <alignment horizontal="center"/>
    </xf>
    <xf numFmtId="49" fontId="9" fillId="0" borderId="1" xfId="0" applyNumberFormat="1" applyFont="1" applyFill="1" applyBorder="1" applyAlignment="1">
      <alignment horizontal="center" vertical="center"/>
    </xf>
    <xf numFmtId="0" fontId="9" fillId="2" borderId="2" xfId="1" applyFont="1" applyFill="1" applyBorder="1" applyAlignment="1">
      <alignment horizontal="left" vertical="center" wrapText="1"/>
    </xf>
    <xf numFmtId="0" fontId="17" fillId="2" borderId="2" xfId="0" quotePrefix="1" applyFont="1" applyFill="1" applyBorder="1" applyAlignment="1">
      <alignment horizontal="center" vertical="center" wrapText="1"/>
    </xf>
    <xf numFmtId="0" fontId="9" fillId="2" borderId="10" xfId="1" applyFont="1" applyFill="1" applyBorder="1" applyAlignment="1">
      <alignment horizontal="left" vertical="center" wrapText="1"/>
    </xf>
    <xf numFmtId="49" fontId="17" fillId="2" borderId="10" xfId="0" applyNumberFormat="1" applyFont="1" applyFill="1" applyBorder="1" applyAlignment="1">
      <alignment horizontal="center" vertical="center"/>
    </xf>
    <xf numFmtId="14" fontId="17" fillId="2" borderId="2" xfId="0" applyNumberFormat="1" applyFont="1" applyFill="1" applyBorder="1" applyAlignment="1">
      <alignment horizontal="left" vertical="center"/>
    </xf>
    <xf numFmtId="164" fontId="19" fillId="5" borderId="7" xfId="0" applyNumberFormat="1" applyFont="1" applyFill="1" applyBorder="1" applyAlignment="1">
      <alignment horizontal="center" wrapText="1"/>
    </xf>
    <xf numFmtId="0" fontId="19" fillId="5" borderId="11" xfId="0" applyFont="1" applyFill="1" applyBorder="1" applyAlignment="1">
      <alignment horizontal="center" vertical="center" wrapText="1"/>
    </xf>
    <xf numFmtId="164" fontId="9" fillId="2" borderId="12" xfId="0" applyNumberFormat="1" applyFont="1" applyFill="1" applyBorder="1" applyAlignment="1">
      <alignment horizontal="center" vertical="center"/>
    </xf>
    <xf numFmtId="164" fontId="17" fillId="2" borderId="12" xfId="0" applyNumberFormat="1" applyFont="1" applyFill="1" applyBorder="1" applyAlignment="1">
      <alignment horizontal="center" vertical="center"/>
    </xf>
    <xf numFmtId="164" fontId="19" fillId="5" borderId="1" xfId="0" applyNumberFormat="1" applyFont="1" applyFill="1" applyBorder="1" applyAlignment="1">
      <alignment horizontal="center" vertical="center" wrapText="1"/>
    </xf>
    <xf numFmtId="164" fontId="9" fillId="2" borderId="1" xfId="0" applyNumberFormat="1" applyFont="1" applyFill="1" applyBorder="1" applyAlignment="1">
      <alignment horizontal="center" vertical="center"/>
    </xf>
    <xf numFmtId="164" fontId="19" fillId="5" borderId="2" xfId="0" applyNumberFormat="1" applyFont="1" applyFill="1" applyBorder="1" applyAlignment="1">
      <alignment horizontal="center" vertical="center" wrapText="1"/>
    </xf>
    <xf numFmtId="164" fontId="18" fillId="4" borderId="13" xfId="0" applyNumberFormat="1" applyFont="1" applyFill="1" applyBorder="1" applyAlignment="1">
      <alignment horizontal="center" vertical="center"/>
    </xf>
    <xf numFmtId="164" fontId="9" fillId="2" borderId="10" xfId="0" applyNumberFormat="1" applyFont="1" applyFill="1" applyBorder="1" applyAlignment="1">
      <alignment horizontal="center" vertical="center"/>
    </xf>
    <xf numFmtId="0" fontId="14" fillId="2" borderId="0" xfId="0" applyFont="1" applyFill="1"/>
    <xf numFmtId="0" fontId="19" fillId="5" borderId="8" xfId="0" applyFont="1" applyFill="1" applyBorder="1" applyAlignment="1">
      <alignment horizontal="center" vertical="center" wrapText="1"/>
    </xf>
    <xf numFmtId="0" fontId="19" fillId="5" borderId="9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/>
    </xf>
    <xf numFmtId="165" fontId="7" fillId="0" borderId="0" xfId="0" quotePrefix="1" applyNumberFormat="1" applyFont="1" applyFill="1" applyAlignment="1">
      <alignment horizontal="center" vertical="center"/>
    </xf>
    <xf numFmtId="0" fontId="1" fillId="0" borderId="0" xfId="0" applyFont="1" applyFill="1"/>
    <xf numFmtId="0" fontId="21" fillId="0" borderId="0" xfId="0" applyFont="1" applyFill="1" applyBorder="1" applyAlignment="1">
      <alignment horizontal="center" vertical="center" wrapText="1"/>
    </xf>
    <xf numFmtId="164" fontId="19" fillId="0" borderId="0" xfId="0" applyNumberFormat="1" applyFont="1" applyFill="1" applyBorder="1" applyAlignment="1">
      <alignment horizontal="center" wrapText="1"/>
    </xf>
    <xf numFmtId="164" fontId="19" fillId="0" borderId="0" xfId="0" applyNumberFormat="1" applyFont="1" applyFill="1" applyBorder="1" applyAlignment="1">
      <alignment horizontal="center" vertical="center" wrapText="1"/>
    </xf>
    <xf numFmtId="164" fontId="9" fillId="0" borderId="0" xfId="0" applyNumberFormat="1" applyFont="1" applyFill="1" applyBorder="1" applyAlignment="1">
      <alignment horizontal="center" vertical="center"/>
    </xf>
    <xf numFmtId="164" fontId="18" fillId="0" borderId="0" xfId="0" applyNumberFormat="1" applyFont="1" applyFill="1" applyBorder="1" applyAlignment="1">
      <alignment horizontal="center" vertical="center"/>
    </xf>
    <xf numFmtId="0" fontId="10" fillId="0" borderId="0" xfId="1" applyFont="1" applyFill="1" applyBorder="1" applyAlignment="1">
      <alignment horizontal="left" vertical="center" wrapText="1"/>
    </xf>
    <xf numFmtId="0" fontId="14" fillId="0" borderId="0" xfId="0" applyFont="1" applyFill="1"/>
    <xf numFmtId="164" fontId="3" fillId="0" borderId="0" xfId="0" applyNumberFormat="1" applyFont="1" applyFill="1" applyBorder="1" applyAlignment="1">
      <alignment horizontal="center" vertical="center"/>
    </xf>
    <xf numFmtId="164" fontId="19" fillId="5" borderId="36" xfId="0" applyNumberFormat="1" applyFont="1" applyFill="1" applyBorder="1" applyAlignment="1">
      <alignment horizontal="center" vertical="center" wrapText="1"/>
    </xf>
    <xf numFmtId="164" fontId="19" fillId="5" borderId="37" xfId="0" applyNumberFormat="1" applyFont="1" applyFill="1" applyBorder="1" applyAlignment="1">
      <alignment horizontal="center" vertical="center" wrapText="1"/>
    </xf>
    <xf numFmtId="164" fontId="9" fillId="2" borderId="37" xfId="0" applyNumberFormat="1" applyFont="1" applyFill="1" applyBorder="1" applyAlignment="1">
      <alignment horizontal="center" vertical="center"/>
    </xf>
    <xf numFmtId="164" fontId="9" fillId="2" borderId="38" xfId="0" applyNumberFormat="1" applyFont="1" applyFill="1" applyBorder="1" applyAlignment="1">
      <alignment horizontal="center" vertical="center"/>
    </xf>
    <xf numFmtId="44" fontId="14" fillId="2" borderId="0" xfId="0" applyNumberFormat="1" applyFont="1" applyFill="1"/>
    <xf numFmtId="0" fontId="20" fillId="0" borderId="0" xfId="0" applyFont="1" applyAlignment="1">
      <alignment horizontal="center"/>
    </xf>
    <xf numFmtId="0" fontId="13" fillId="3" borderId="14" xfId="0" applyFont="1" applyFill="1" applyBorder="1" applyAlignment="1">
      <alignment horizontal="center" vertical="center" wrapText="1"/>
    </xf>
    <xf numFmtId="0" fontId="13" fillId="3" borderId="15" xfId="0" applyFont="1" applyFill="1" applyBorder="1" applyAlignment="1">
      <alignment horizontal="center" vertical="center" wrapText="1"/>
    </xf>
    <xf numFmtId="164" fontId="13" fillId="3" borderId="19" xfId="0" applyNumberFormat="1" applyFont="1" applyFill="1" applyBorder="1" applyAlignment="1">
      <alignment horizontal="center" vertical="center" wrapText="1"/>
    </xf>
    <xf numFmtId="164" fontId="13" fillId="3" borderId="20" xfId="0" applyNumberFormat="1" applyFont="1" applyFill="1" applyBorder="1" applyAlignment="1">
      <alignment horizontal="center" vertical="center" wrapText="1"/>
    </xf>
    <xf numFmtId="164" fontId="13" fillId="3" borderId="21" xfId="0" applyNumberFormat="1" applyFont="1" applyFill="1" applyBorder="1" applyAlignment="1">
      <alignment horizontal="center" vertical="center" wrapText="1"/>
    </xf>
    <xf numFmtId="164" fontId="13" fillId="3" borderId="3" xfId="0" applyNumberFormat="1" applyFont="1" applyFill="1" applyBorder="1" applyAlignment="1">
      <alignment horizontal="center" vertical="center" wrapText="1"/>
    </xf>
    <xf numFmtId="164" fontId="13" fillId="3" borderId="13" xfId="0" applyNumberFormat="1" applyFont="1" applyFill="1" applyBorder="1" applyAlignment="1">
      <alignment horizontal="center" vertical="center" wrapText="1"/>
    </xf>
    <xf numFmtId="164" fontId="13" fillId="3" borderId="16" xfId="0" applyNumberFormat="1" applyFont="1" applyFill="1" applyBorder="1" applyAlignment="1">
      <alignment horizontal="center" vertical="center" wrapText="1"/>
    </xf>
    <xf numFmtId="164" fontId="13" fillId="3" borderId="17" xfId="0" applyNumberFormat="1" applyFont="1" applyFill="1" applyBorder="1" applyAlignment="1">
      <alignment horizontal="center" vertical="center" wrapText="1"/>
    </xf>
    <xf numFmtId="0" fontId="13" fillId="3" borderId="18" xfId="0" applyFont="1" applyFill="1" applyBorder="1" applyAlignment="1">
      <alignment horizontal="center" vertical="center" wrapText="1"/>
    </xf>
    <xf numFmtId="0" fontId="13" fillId="3" borderId="11" xfId="0" applyFont="1" applyFill="1" applyBorder="1" applyAlignment="1">
      <alignment horizontal="center" vertical="center" wrapText="1"/>
    </xf>
    <xf numFmtId="0" fontId="21" fillId="5" borderId="23" xfId="0" applyFont="1" applyFill="1" applyBorder="1" applyAlignment="1">
      <alignment horizontal="center" vertical="center" wrapText="1"/>
    </xf>
    <xf numFmtId="0" fontId="21" fillId="5" borderId="16" xfId="0" applyFont="1" applyFill="1" applyBorder="1" applyAlignment="1">
      <alignment horizontal="center" vertical="center" wrapText="1"/>
    </xf>
    <xf numFmtId="0" fontId="21" fillId="5" borderId="24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165" fontId="7" fillId="2" borderId="0" xfId="0" quotePrefix="1" applyNumberFormat="1" applyFont="1" applyFill="1" applyAlignment="1">
      <alignment horizontal="center" vertical="center"/>
    </xf>
    <xf numFmtId="0" fontId="15" fillId="6" borderId="25" xfId="0" applyFont="1" applyFill="1" applyBorder="1" applyAlignment="1">
      <alignment horizontal="center" vertical="center"/>
    </xf>
    <xf numFmtId="0" fontId="15" fillId="6" borderId="26" xfId="0" applyFont="1" applyFill="1" applyBorder="1" applyAlignment="1">
      <alignment horizontal="center" vertical="center"/>
    </xf>
    <xf numFmtId="0" fontId="15" fillId="6" borderId="27" xfId="0" applyFont="1" applyFill="1" applyBorder="1" applyAlignment="1">
      <alignment horizontal="center" vertical="center"/>
    </xf>
    <xf numFmtId="0" fontId="15" fillId="6" borderId="28" xfId="0" applyFont="1" applyFill="1" applyBorder="1" applyAlignment="1">
      <alignment horizontal="center" vertical="center"/>
    </xf>
    <xf numFmtId="0" fontId="18" fillId="4" borderId="23" xfId="0" applyFont="1" applyFill="1" applyBorder="1" applyAlignment="1">
      <alignment horizontal="center" vertical="center" wrapText="1"/>
    </xf>
    <xf numFmtId="0" fontId="18" fillId="4" borderId="16" xfId="0" applyFont="1" applyFill="1" applyBorder="1" applyAlignment="1">
      <alignment horizontal="center" vertical="center" wrapText="1"/>
    </xf>
    <xf numFmtId="0" fontId="18" fillId="4" borderId="17" xfId="0" applyFont="1" applyFill="1" applyBorder="1" applyAlignment="1">
      <alignment horizontal="center" vertical="center" wrapText="1"/>
    </xf>
    <xf numFmtId="0" fontId="19" fillId="5" borderId="22" xfId="0" applyFont="1" applyFill="1" applyBorder="1" applyAlignment="1">
      <alignment horizontal="center" vertical="center" wrapText="1"/>
    </xf>
    <xf numFmtId="0" fontId="19" fillId="5" borderId="8" xfId="0" applyFont="1" applyFill="1" applyBorder="1" applyAlignment="1">
      <alignment horizontal="center" vertical="center" wrapText="1"/>
    </xf>
    <xf numFmtId="0" fontId="19" fillId="5" borderId="29" xfId="0" applyFont="1" applyFill="1" applyBorder="1" applyAlignment="1">
      <alignment horizontal="center" vertical="center" wrapText="1"/>
    </xf>
    <xf numFmtId="0" fontId="19" fillId="5" borderId="9" xfId="0" applyFont="1" applyFill="1" applyBorder="1" applyAlignment="1">
      <alignment horizontal="center" vertical="center" wrapText="1"/>
    </xf>
    <xf numFmtId="0" fontId="9" fillId="2" borderId="30" xfId="1" applyFont="1" applyFill="1" applyBorder="1" applyAlignment="1">
      <alignment horizontal="left" vertical="center" wrapText="1"/>
    </xf>
    <xf numFmtId="0" fontId="9" fillId="2" borderId="31" xfId="1" applyFont="1" applyFill="1" applyBorder="1" applyAlignment="1">
      <alignment horizontal="left" vertical="center" wrapText="1"/>
    </xf>
    <xf numFmtId="0" fontId="9" fillId="2" borderId="32" xfId="1" applyFont="1" applyFill="1" applyBorder="1" applyAlignment="1">
      <alignment horizontal="left" vertical="center" wrapText="1"/>
    </xf>
    <xf numFmtId="0" fontId="10" fillId="2" borderId="33" xfId="1" applyFont="1" applyFill="1" applyBorder="1" applyAlignment="1">
      <alignment horizontal="left" vertical="center" wrapText="1"/>
    </xf>
    <xf numFmtId="0" fontId="10" fillId="2" borderId="34" xfId="1" applyFont="1" applyFill="1" applyBorder="1" applyAlignment="1">
      <alignment horizontal="left" vertical="center" wrapText="1"/>
    </xf>
    <xf numFmtId="0" fontId="10" fillId="2" borderId="35" xfId="1" applyFont="1" applyFill="1" applyBorder="1" applyAlignment="1">
      <alignment horizontal="left" vertical="center" wrapText="1"/>
    </xf>
    <xf numFmtId="164" fontId="23" fillId="2" borderId="0" xfId="0" applyNumberFormat="1" applyFont="1" applyFill="1" applyBorder="1" applyAlignment="1">
      <alignment horizontal="left" vertical="center"/>
    </xf>
    <xf numFmtId="0" fontId="10" fillId="2" borderId="0" xfId="1" applyFont="1" applyFill="1" applyBorder="1" applyAlignment="1">
      <alignment horizontal="center" vertical="center" wrapText="1"/>
    </xf>
    <xf numFmtId="0" fontId="22" fillId="2" borderId="0" xfId="1" applyFont="1" applyFill="1" applyBorder="1" applyAlignment="1">
      <alignment horizontal="center" vertical="center" wrapText="1"/>
    </xf>
    <xf numFmtId="0" fontId="9" fillId="2" borderId="0" xfId="1" applyFont="1" applyFill="1" applyBorder="1" applyAlignment="1">
      <alignment horizontal="center" vertical="top" wrapText="1"/>
    </xf>
    <xf numFmtId="0" fontId="9" fillId="2" borderId="0" xfId="1" applyFont="1" applyFill="1" applyBorder="1" applyAlignment="1">
      <alignment horizontal="center" vertical="center" wrapText="1"/>
    </xf>
  </cellXfs>
  <cellStyles count="2">
    <cellStyle name="Normal" xfId="0" builtinId="0"/>
    <cellStyle name="Normal 4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451528</xdr:colOff>
      <xdr:row>0</xdr:row>
      <xdr:rowOff>59700</xdr:rowOff>
    </xdr:from>
    <xdr:to>
      <xdr:col>11</xdr:col>
      <xdr:colOff>211668</xdr:colOff>
      <xdr:row>4</xdr:row>
      <xdr:rowOff>298256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3614"/>
        <a:stretch/>
      </xdr:blipFill>
      <xdr:spPr>
        <a:xfrm>
          <a:off x="13024528" y="59700"/>
          <a:ext cx="1379390" cy="1296889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1</xdr:col>
      <xdr:colOff>38878</xdr:colOff>
      <xdr:row>0</xdr:row>
      <xdr:rowOff>97194</xdr:rowOff>
    </xdr:from>
    <xdr:to>
      <xdr:col>2</xdr:col>
      <xdr:colOff>883822</xdr:colOff>
      <xdr:row>4</xdr:row>
      <xdr:rowOff>271500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539E4B9-2BEF-42BB-BDED-457776FB2B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1761" y="97194"/>
          <a:ext cx="1224000" cy="1224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2:AE16"/>
  <sheetViews>
    <sheetView zoomScale="70" zoomScaleNormal="70" workbookViewId="0">
      <selection activeCell="AB12" sqref="AB12"/>
    </sheetView>
  </sheetViews>
  <sheetFormatPr baseColWidth="10" defaultRowHeight="15" x14ac:dyDescent="0.25"/>
  <cols>
    <col min="1" max="1" width="4.5703125" style="11" bestFit="1" customWidth="1"/>
    <col min="2" max="2" width="17.7109375" customWidth="1"/>
    <col min="3" max="3" width="13.5703125" customWidth="1"/>
    <col min="4" max="4" width="15.42578125" customWidth="1"/>
    <col min="5" max="5" width="16.28515625" customWidth="1"/>
    <col min="6" max="6" width="15" hidden="1" customWidth="1"/>
    <col min="7" max="7" width="13.5703125" hidden="1" customWidth="1"/>
    <col min="8" max="8" width="27.85546875" hidden="1" customWidth="1"/>
    <col min="9" max="9" width="19.7109375" hidden="1" customWidth="1"/>
    <col min="10" max="10" width="20.140625" hidden="1" customWidth="1"/>
    <col min="11" max="11" width="19.140625" hidden="1" customWidth="1"/>
    <col min="12" max="12" width="20" hidden="1" customWidth="1"/>
    <col min="13" max="13" width="29.7109375" hidden="1" customWidth="1"/>
    <col min="14" max="14" width="18.85546875" hidden="1" customWidth="1"/>
    <col min="15" max="15" width="8.7109375" hidden="1" customWidth="1"/>
    <col min="16" max="16" width="18.140625" hidden="1" customWidth="1"/>
    <col min="17" max="17" width="18" hidden="1" customWidth="1"/>
    <col min="18" max="18" width="12.85546875" hidden="1" customWidth="1"/>
    <col min="19" max="19" width="14.28515625" hidden="1" customWidth="1"/>
    <col min="20" max="20" width="12.42578125" customWidth="1"/>
    <col min="21" max="21" width="12.5703125" customWidth="1"/>
    <col min="22" max="22" width="15.28515625" customWidth="1"/>
    <col min="23" max="23" width="14.28515625" customWidth="1"/>
    <col min="24" max="24" width="17.140625" customWidth="1"/>
    <col min="25" max="25" width="9.7109375" customWidth="1"/>
    <col min="26" max="26" width="15.5703125" customWidth="1"/>
    <col min="27" max="30" width="15" customWidth="1"/>
    <col min="31" max="31" width="12.42578125" customWidth="1"/>
  </cols>
  <sheetData>
    <row r="2" spans="1:31" ht="21" x14ac:dyDescent="0.35">
      <c r="D2" s="85" t="s">
        <v>113</v>
      </c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  <c r="AA2" s="85"/>
      <c r="AB2" s="85"/>
      <c r="AC2" s="85"/>
      <c r="AD2" s="85"/>
      <c r="AE2" s="85"/>
    </row>
    <row r="4" spans="1:31" ht="15.75" thickBot="1" x14ac:dyDescent="0.3"/>
    <row r="5" spans="1:31" ht="32.25" customHeight="1" thickBot="1" x14ac:dyDescent="0.3">
      <c r="A5" s="86" t="s">
        <v>112</v>
      </c>
      <c r="B5" s="86" t="s">
        <v>2</v>
      </c>
      <c r="C5" s="86" t="s">
        <v>3</v>
      </c>
      <c r="D5" s="86" t="s">
        <v>0</v>
      </c>
      <c r="E5" s="86" t="s">
        <v>1</v>
      </c>
      <c r="F5" s="95" t="s">
        <v>86</v>
      </c>
      <c r="G5" s="86" t="s">
        <v>105</v>
      </c>
      <c r="H5" s="86" t="s">
        <v>4</v>
      </c>
      <c r="I5" s="86" t="s">
        <v>81</v>
      </c>
      <c r="J5" s="86" t="s">
        <v>5</v>
      </c>
      <c r="K5" s="86" t="s">
        <v>6</v>
      </c>
      <c r="L5" s="86" t="s">
        <v>7</v>
      </c>
      <c r="M5" s="86" t="s">
        <v>8</v>
      </c>
      <c r="N5" s="86" t="s">
        <v>82</v>
      </c>
      <c r="O5" s="86" t="s">
        <v>9</v>
      </c>
      <c r="P5" s="86" t="s">
        <v>10</v>
      </c>
      <c r="Q5" s="86" t="s">
        <v>11</v>
      </c>
      <c r="R5" s="86" t="s">
        <v>12</v>
      </c>
      <c r="S5" s="86" t="s">
        <v>13</v>
      </c>
      <c r="T5" s="86" t="s">
        <v>14</v>
      </c>
      <c r="U5" s="86" t="s">
        <v>15</v>
      </c>
      <c r="V5" s="86" t="s">
        <v>16</v>
      </c>
      <c r="W5" s="86" t="s">
        <v>17</v>
      </c>
      <c r="X5" s="86" t="s">
        <v>18</v>
      </c>
      <c r="Y5" s="86" t="s">
        <v>19</v>
      </c>
      <c r="Z5" s="86" t="s">
        <v>20</v>
      </c>
      <c r="AA5" s="92" t="s">
        <v>83</v>
      </c>
      <c r="AB5" s="93"/>
      <c r="AC5" s="94"/>
      <c r="AD5" s="90" t="s">
        <v>93</v>
      </c>
      <c r="AE5" s="88" t="s">
        <v>89</v>
      </c>
    </row>
    <row r="6" spans="1:31" ht="16.5" hidden="1" thickBot="1" x14ac:dyDescent="0.3">
      <c r="A6" s="87"/>
      <c r="B6" s="87"/>
      <c r="C6" s="87"/>
      <c r="D6" s="87"/>
      <c r="E6" s="87"/>
      <c r="F6" s="96"/>
      <c r="G6" s="87"/>
      <c r="H6" s="87"/>
      <c r="I6" s="87"/>
      <c r="J6" s="87"/>
      <c r="K6" s="87"/>
      <c r="L6" s="87"/>
      <c r="M6" s="87"/>
      <c r="N6" s="87"/>
      <c r="O6" s="87"/>
      <c r="P6" s="87"/>
      <c r="Q6" s="87"/>
      <c r="R6" s="87"/>
      <c r="S6" s="87"/>
      <c r="T6" s="87"/>
      <c r="U6" s="87"/>
      <c r="V6" s="87"/>
      <c r="W6" s="87"/>
      <c r="X6" s="87"/>
      <c r="Y6" s="87"/>
      <c r="Z6" s="87"/>
      <c r="AA6" s="22" t="s">
        <v>90</v>
      </c>
      <c r="AB6" s="22" t="s">
        <v>91</v>
      </c>
      <c r="AC6" s="22" t="s">
        <v>92</v>
      </c>
      <c r="AD6" s="91"/>
      <c r="AE6" s="89"/>
    </row>
    <row r="7" spans="1:31" ht="47.25" hidden="1" x14ac:dyDescent="0.25">
      <c r="A7" s="13">
        <v>1</v>
      </c>
      <c r="B7" s="14" t="s">
        <v>44</v>
      </c>
      <c r="C7" s="15" t="s">
        <v>45</v>
      </c>
      <c r="D7" s="15" t="s">
        <v>43</v>
      </c>
      <c r="E7" s="15"/>
      <c r="F7" s="16" t="s">
        <v>104</v>
      </c>
      <c r="G7" s="15">
        <v>9901111937</v>
      </c>
      <c r="H7" s="17" t="s">
        <v>85</v>
      </c>
      <c r="I7" s="17" t="s">
        <v>46</v>
      </c>
      <c r="J7" s="17"/>
      <c r="K7" s="17"/>
      <c r="L7" s="17"/>
      <c r="M7" s="17" t="s">
        <v>47</v>
      </c>
      <c r="N7" s="17" t="s">
        <v>46</v>
      </c>
      <c r="O7" s="18" t="s">
        <v>29</v>
      </c>
      <c r="P7" s="17" t="s">
        <v>30</v>
      </c>
      <c r="Q7" s="18" t="s">
        <v>29</v>
      </c>
      <c r="R7" s="16" t="s">
        <v>31</v>
      </c>
      <c r="S7" s="19">
        <v>40926</v>
      </c>
      <c r="T7" s="20">
        <v>12000</v>
      </c>
      <c r="U7" s="21"/>
      <c r="V7" s="20">
        <v>375</v>
      </c>
      <c r="W7" s="21"/>
      <c r="X7" s="20">
        <v>5000</v>
      </c>
      <c r="Y7" s="20">
        <v>250</v>
      </c>
      <c r="Z7" s="20">
        <f t="shared" ref="Z7:Z16" si="0">T7+U7+V7+W7+X7+Y7</f>
        <v>17625</v>
      </c>
      <c r="AA7" s="20"/>
      <c r="AB7" s="20">
        <v>2606.25</v>
      </c>
      <c r="AC7" s="20">
        <v>233.52</v>
      </c>
      <c r="AD7" s="20">
        <f t="shared" ref="AD7:AD16" si="1">AA7+AB7+AC7</f>
        <v>2839.77</v>
      </c>
      <c r="AE7" s="20">
        <f t="shared" ref="AE7:AE16" si="2">Z7-AD7</f>
        <v>14785.23</v>
      </c>
    </row>
    <row r="8" spans="1:31" ht="47.25" hidden="1" x14ac:dyDescent="0.25">
      <c r="A8" s="12">
        <v>2</v>
      </c>
      <c r="B8" s="10" t="s">
        <v>23</v>
      </c>
      <c r="C8" s="1" t="s">
        <v>24</v>
      </c>
      <c r="D8" s="1" t="s">
        <v>21</v>
      </c>
      <c r="E8" s="1" t="s">
        <v>22</v>
      </c>
      <c r="F8" s="4" t="s">
        <v>107</v>
      </c>
      <c r="G8" s="1">
        <v>9901111948</v>
      </c>
      <c r="H8" s="2" t="s">
        <v>84</v>
      </c>
      <c r="I8" s="2" t="s">
        <v>25</v>
      </c>
      <c r="J8" s="2"/>
      <c r="K8" s="2"/>
      <c r="L8" s="2" t="s">
        <v>26</v>
      </c>
      <c r="M8" s="2" t="s">
        <v>27</v>
      </c>
      <c r="N8" s="2" t="s">
        <v>28</v>
      </c>
      <c r="O8" s="3" t="s">
        <v>29</v>
      </c>
      <c r="P8" s="2" t="s">
        <v>30</v>
      </c>
      <c r="Q8" s="3" t="s">
        <v>29</v>
      </c>
      <c r="R8" s="4" t="s">
        <v>31</v>
      </c>
      <c r="S8" s="5">
        <v>40927</v>
      </c>
      <c r="T8" s="6">
        <v>14547</v>
      </c>
      <c r="U8" s="6"/>
      <c r="V8" s="6">
        <v>375</v>
      </c>
      <c r="W8" s="6"/>
      <c r="X8" s="6">
        <v>5000</v>
      </c>
      <c r="Y8" s="6">
        <v>250</v>
      </c>
      <c r="Z8" s="6">
        <f t="shared" si="0"/>
        <v>20172</v>
      </c>
      <c r="AA8" s="6"/>
      <c r="AB8" s="6">
        <v>2988.3</v>
      </c>
      <c r="AC8" s="6">
        <v>267.75</v>
      </c>
      <c r="AD8" s="6">
        <f t="shared" si="1"/>
        <v>3256.05</v>
      </c>
      <c r="AE8" s="6">
        <f t="shared" si="2"/>
        <v>16915.95</v>
      </c>
    </row>
    <row r="9" spans="1:31" ht="47.25" hidden="1" x14ac:dyDescent="0.25">
      <c r="A9" s="9">
        <v>3</v>
      </c>
      <c r="B9" s="1" t="s">
        <v>70</v>
      </c>
      <c r="C9" s="1" t="s">
        <v>71</v>
      </c>
      <c r="D9" s="1" t="s">
        <v>68</v>
      </c>
      <c r="E9" s="1" t="s">
        <v>69</v>
      </c>
      <c r="F9" s="4" t="s">
        <v>110</v>
      </c>
      <c r="G9" s="1">
        <v>9901112063</v>
      </c>
      <c r="H9" s="2" t="s">
        <v>84</v>
      </c>
      <c r="I9" s="2" t="s">
        <v>35</v>
      </c>
      <c r="J9" s="2" t="s">
        <v>72</v>
      </c>
      <c r="K9" s="2" t="s">
        <v>37</v>
      </c>
      <c r="L9" s="2" t="s">
        <v>38</v>
      </c>
      <c r="M9" s="2" t="s">
        <v>73</v>
      </c>
      <c r="N9" s="2" t="s">
        <v>40</v>
      </c>
      <c r="O9" s="8">
        <v>5020</v>
      </c>
      <c r="P9" s="2" t="s">
        <v>41</v>
      </c>
      <c r="Q9" s="3" t="s">
        <v>42</v>
      </c>
      <c r="R9" s="4" t="s">
        <v>31</v>
      </c>
      <c r="S9" s="5">
        <v>40940</v>
      </c>
      <c r="T9" s="6">
        <v>4219</v>
      </c>
      <c r="U9" s="6"/>
      <c r="V9" s="6"/>
      <c r="W9" s="6"/>
      <c r="X9" s="6">
        <v>2000</v>
      </c>
      <c r="Y9" s="6">
        <v>250</v>
      </c>
      <c r="Z9" s="6">
        <f t="shared" si="0"/>
        <v>6469</v>
      </c>
      <c r="AA9" s="6">
        <v>186.57</v>
      </c>
      <c r="AB9" s="6">
        <v>808.47</v>
      </c>
      <c r="AC9" s="6">
        <v>83.58</v>
      </c>
      <c r="AD9" s="6">
        <f t="shared" si="1"/>
        <v>1078.6199999999999</v>
      </c>
      <c r="AE9" s="6">
        <f t="shared" si="2"/>
        <v>5390.38</v>
      </c>
    </row>
    <row r="10" spans="1:31" ht="47.25" hidden="1" x14ac:dyDescent="0.25">
      <c r="A10" s="12">
        <v>4</v>
      </c>
      <c r="B10" s="10" t="s">
        <v>63</v>
      </c>
      <c r="C10" s="1" t="s">
        <v>64</v>
      </c>
      <c r="D10" s="1" t="s">
        <v>61</v>
      </c>
      <c r="E10" s="1" t="s">
        <v>62</v>
      </c>
      <c r="F10" s="4" t="s">
        <v>109</v>
      </c>
      <c r="G10" s="1">
        <v>9901112061</v>
      </c>
      <c r="H10" s="2" t="s">
        <v>84</v>
      </c>
      <c r="I10" s="2" t="s">
        <v>65</v>
      </c>
      <c r="J10" s="2"/>
      <c r="K10" s="2"/>
      <c r="L10" s="2" t="s">
        <v>38</v>
      </c>
      <c r="M10" s="2" t="s">
        <v>66</v>
      </c>
      <c r="N10" s="2" t="s">
        <v>67</v>
      </c>
      <c r="O10" s="3" t="s">
        <v>29</v>
      </c>
      <c r="P10" s="2" t="s">
        <v>30</v>
      </c>
      <c r="Q10" s="3" t="s">
        <v>29</v>
      </c>
      <c r="R10" s="4" t="s">
        <v>60</v>
      </c>
      <c r="S10" s="5">
        <v>40940</v>
      </c>
      <c r="T10" s="6">
        <v>18000</v>
      </c>
      <c r="U10" s="6"/>
      <c r="V10" s="6"/>
      <c r="W10" s="6"/>
      <c r="X10" s="6"/>
      <c r="Y10" s="6">
        <v>250</v>
      </c>
      <c r="Z10" s="6">
        <f t="shared" si="0"/>
        <v>18250</v>
      </c>
      <c r="AA10" s="6">
        <v>540</v>
      </c>
      <c r="AB10" s="6">
        <v>2700</v>
      </c>
      <c r="AC10" s="6">
        <v>241.92</v>
      </c>
      <c r="AD10" s="6">
        <f t="shared" si="1"/>
        <v>3481.92</v>
      </c>
      <c r="AE10" s="6">
        <f t="shared" si="2"/>
        <v>14768.08</v>
      </c>
    </row>
    <row r="11" spans="1:31" ht="47.25" hidden="1" x14ac:dyDescent="0.25">
      <c r="A11" s="9">
        <v>5</v>
      </c>
      <c r="B11" s="1" t="s">
        <v>76</v>
      </c>
      <c r="C11" s="1" t="s">
        <v>77</v>
      </c>
      <c r="D11" s="1" t="s">
        <v>74</v>
      </c>
      <c r="E11" s="1" t="s">
        <v>75</v>
      </c>
      <c r="F11" s="4" t="s">
        <v>111</v>
      </c>
      <c r="G11" s="1">
        <v>990068852</v>
      </c>
      <c r="H11" s="2" t="s">
        <v>84</v>
      </c>
      <c r="I11" s="2" t="s">
        <v>78</v>
      </c>
      <c r="J11" s="2"/>
      <c r="K11" s="2" t="s">
        <v>79</v>
      </c>
      <c r="L11" s="2" t="s">
        <v>38</v>
      </c>
      <c r="M11" s="2" t="s">
        <v>80</v>
      </c>
      <c r="N11" s="2" t="s">
        <v>67</v>
      </c>
      <c r="O11" s="3" t="s">
        <v>29</v>
      </c>
      <c r="P11" s="2" t="s">
        <v>30</v>
      </c>
      <c r="Q11" s="3" t="s">
        <v>29</v>
      </c>
      <c r="R11" s="4" t="s">
        <v>60</v>
      </c>
      <c r="S11" s="5">
        <v>40940</v>
      </c>
      <c r="T11" s="6">
        <v>15000</v>
      </c>
      <c r="U11" s="6"/>
      <c r="V11" s="6">
        <v>375</v>
      </c>
      <c r="W11" s="6"/>
      <c r="X11" s="6"/>
      <c r="Y11" s="6">
        <v>250</v>
      </c>
      <c r="Z11" s="6">
        <f t="shared" si="0"/>
        <v>15625</v>
      </c>
      <c r="AA11" s="6">
        <v>461.25</v>
      </c>
      <c r="AB11" s="6">
        <v>2306.25</v>
      </c>
      <c r="AC11" s="6">
        <v>206.64</v>
      </c>
      <c r="AD11" s="6">
        <f t="shared" si="1"/>
        <v>2974.14</v>
      </c>
      <c r="AE11" s="6">
        <f t="shared" si="2"/>
        <v>12650.86</v>
      </c>
    </row>
    <row r="12" spans="1:31" ht="47.25" x14ac:dyDescent="0.25">
      <c r="A12" s="12">
        <v>6</v>
      </c>
      <c r="B12" s="10" t="s">
        <v>50</v>
      </c>
      <c r="C12" s="1" t="s">
        <v>51</v>
      </c>
      <c r="D12" s="1" t="s">
        <v>48</v>
      </c>
      <c r="E12" s="1" t="s">
        <v>49</v>
      </c>
      <c r="F12" s="4" t="s">
        <v>42</v>
      </c>
      <c r="G12" s="1">
        <v>9901112060</v>
      </c>
      <c r="H12" s="2" t="s">
        <v>84</v>
      </c>
      <c r="I12" s="2" t="s">
        <v>35</v>
      </c>
      <c r="J12" s="2" t="s">
        <v>52</v>
      </c>
      <c r="K12" s="2" t="s">
        <v>37</v>
      </c>
      <c r="L12" s="2" t="s">
        <v>38</v>
      </c>
      <c r="M12" s="2" t="s">
        <v>53</v>
      </c>
      <c r="N12" s="2" t="s">
        <v>40</v>
      </c>
      <c r="O12" s="8">
        <v>5020</v>
      </c>
      <c r="P12" s="2" t="s">
        <v>41</v>
      </c>
      <c r="Q12" s="3" t="s">
        <v>42</v>
      </c>
      <c r="R12" s="4" t="s">
        <v>31</v>
      </c>
      <c r="S12" s="5">
        <v>40940</v>
      </c>
      <c r="T12" s="6">
        <v>4219</v>
      </c>
      <c r="U12" s="6"/>
      <c r="V12" s="6">
        <v>375</v>
      </c>
      <c r="W12" s="6"/>
      <c r="X12" s="6">
        <v>2000</v>
      </c>
      <c r="Y12" s="6">
        <v>250</v>
      </c>
      <c r="Z12" s="6">
        <f t="shared" si="0"/>
        <v>6844</v>
      </c>
      <c r="AA12" s="6">
        <v>197.82</v>
      </c>
      <c r="AB12" s="6">
        <v>857.22</v>
      </c>
      <c r="AC12" s="6">
        <v>88.62</v>
      </c>
      <c r="AD12" s="6">
        <f t="shared" si="1"/>
        <v>1143.6600000000001</v>
      </c>
      <c r="AE12" s="6">
        <f t="shared" si="2"/>
        <v>5700.34</v>
      </c>
    </row>
    <row r="13" spans="1:31" ht="47.25" hidden="1" x14ac:dyDescent="0.25">
      <c r="A13" s="12">
        <v>7</v>
      </c>
      <c r="B13" s="10" t="s">
        <v>33</v>
      </c>
      <c r="C13" s="1" t="s">
        <v>34</v>
      </c>
      <c r="D13" s="1" t="s">
        <v>22</v>
      </c>
      <c r="E13" s="7" t="s">
        <v>32</v>
      </c>
      <c r="F13" s="4" t="s">
        <v>108</v>
      </c>
      <c r="G13" s="1">
        <v>9901112057</v>
      </c>
      <c r="H13" s="2" t="s">
        <v>84</v>
      </c>
      <c r="I13" s="2" t="s">
        <v>35</v>
      </c>
      <c r="J13" s="2" t="s">
        <v>36</v>
      </c>
      <c r="K13" s="2" t="s">
        <v>37</v>
      </c>
      <c r="L13" s="2" t="s">
        <v>38</v>
      </c>
      <c r="M13" s="2" t="s">
        <v>39</v>
      </c>
      <c r="N13" s="2" t="s">
        <v>40</v>
      </c>
      <c r="O13" s="8">
        <v>5020</v>
      </c>
      <c r="P13" s="2" t="s">
        <v>41</v>
      </c>
      <c r="Q13" s="3" t="s">
        <v>42</v>
      </c>
      <c r="R13" s="4" t="s">
        <v>31</v>
      </c>
      <c r="S13" s="5">
        <v>40940</v>
      </c>
      <c r="T13" s="6">
        <v>4219</v>
      </c>
      <c r="U13" s="6"/>
      <c r="V13" s="6">
        <v>375</v>
      </c>
      <c r="W13" s="6"/>
      <c r="X13" s="6">
        <v>2000</v>
      </c>
      <c r="Y13" s="6">
        <v>250</v>
      </c>
      <c r="Z13" s="6">
        <f t="shared" si="0"/>
        <v>6844</v>
      </c>
      <c r="AA13" s="6">
        <v>197.82</v>
      </c>
      <c r="AB13" s="6">
        <v>857.22</v>
      </c>
      <c r="AC13" s="6">
        <v>88.62</v>
      </c>
      <c r="AD13" s="6">
        <f t="shared" si="1"/>
        <v>1143.6600000000001</v>
      </c>
      <c r="AE13" s="6">
        <f t="shared" si="2"/>
        <v>5700.34</v>
      </c>
    </row>
    <row r="14" spans="1:31" ht="47.25" hidden="1" x14ac:dyDescent="0.25">
      <c r="A14" s="12">
        <v>8</v>
      </c>
      <c r="B14" s="10" t="s">
        <v>51</v>
      </c>
      <c r="C14" s="1" t="s">
        <v>56</v>
      </c>
      <c r="D14" s="1" t="s">
        <v>54</v>
      </c>
      <c r="E14" s="1" t="s">
        <v>55</v>
      </c>
      <c r="F14" s="4" t="s">
        <v>103</v>
      </c>
      <c r="G14" s="1">
        <v>9901112062</v>
      </c>
      <c r="H14" s="2" t="s">
        <v>84</v>
      </c>
      <c r="I14" s="2" t="s">
        <v>57</v>
      </c>
      <c r="J14" s="2"/>
      <c r="K14" s="2"/>
      <c r="L14" s="2" t="s">
        <v>26</v>
      </c>
      <c r="M14" s="2" t="s">
        <v>58</v>
      </c>
      <c r="N14" s="2" t="s">
        <v>59</v>
      </c>
      <c r="O14" s="3" t="s">
        <v>29</v>
      </c>
      <c r="P14" s="2" t="s">
        <v>30</v>
      </c>
      <c r="Q14" s="3" t="s">
        <v>29</v>
      </c>
      <c r="R14" s="4" t="s">
        <v>60</v>
      </c>
      <c r="S14" s="5">
        <v>40940</v>
      </c>
      <c r="T14" s="6">
        <v>20000</v>
      </c>
      <c r="U14" s="6"/>
      <c r="V14" s="6">
        <v>375</v>
      </c>
      <c r="W14" s="6"/>
      <c r="X14" s="6"/>
      <c r="Y14" s="6">
        <v>250</v>
      </c>
      <c r="Z14" s="6">
        <f t="shared" si="0"/>
        <v>20625</v>
      </c>
      <c r="AA14" s="6">
        <v>611.25</v>
      </c>
      <c r="AB14" s="6">
        <v>3056.25</v>
      </c>
      <c r="AC14" s="6">
        <v>273.83999999999997</v>
      </c>
      <c r="AD14" s="6">
        <f t="shared" si="1"/>
        <v>3941.34</v>
      </c>
      <c r="AE14" s="6">
        <f t="shared" si="2"/>
        <v>16683.66</v>
      </c>
    </row>
    <row r="15" spans="1:31" ht="47.25" hidden="1" x14ac:dyDescent="0.25">
      <c r="A15" s="12">
        <v>9</v>
      </c>
      <c r="B15" s="10" t="s">
        <v>101</v>
      </c>
      <c r="C15" s="1" t="s">
        <v>87</v>
      </c>
      <c r="D15" s="1" t="s">
        <v>102</v>
      </c>
      <c r="E15" s="1"/>
      <c r="F15" s="4" t="s">
        <v>103</v>
      </c>
      <c r="G15" s="1">
        <v>990092950</v>
      </c>
      <c r="H15" s="2" t="s">
        <v>88</v>
      </c>
      <c r="I15" s="2"/>
      <c r="J15" s="2"/>
      <c r="K15" s="2"/>
      <c r="L15" s="2"/>
      <c r="M15" s="2"/>
      <c r="N15" s="2" t="s">
        <v>59</v>
      </c>
      <c r="O15" s="3"/>
      <c r="P15" s="2"/>
      <c r="Q15" s="3"/>
      <c r="R15" s="4"/>
      <c r="S15" s="5"/>
      <c r="T15" s="6"/>
      <c r="U15" s="9"/>
      <c r="V15" s="6"/>
      <c r="W15" s="9"/>
      <c r="X15" s="6"/>
      <c r="Y15" s="6"/>
      <c r="Z15" s="6">
        <f t="shared" si="0"/>
        <v>0</v>
      </c>
      <c r="AA15" s="6"/>
      <c r="AB15" s="6"/>
      <c r="AC15" s="6"/>
      <c r="AD15" s="6">
        <f t="shared" si="1"/>
        <v>0</v>
      </c>
      <c r="AE15" s="6">
        <f t="shared" si="2"/>
        <v>0</v>
      </c>
    </row>
    <row r="16" spans="1:31" ht="47.25" hidden="1" x14ac:dyDescent="0.25">
      <c r="A16" s="12">
        <v>10</v>
      </c>
      <c r="B16" s="10" t="s">
        <v>96</v>
      </c>
      <c r="C16" s="1" t="s">
        <v>97</v>
      </c>
      <c r="D16" s="1" t="s">
        <v>94</v>
      </c>
      <c r="E16" s="1" t="s">
        <v>95</v>
      </c>
      <c r="F16" s="4" t="s">
        <v>106</v>
      </c>
      <c r="G16" s="1">
        <v>9901111929</v>
      </c>
      <c r="H16" s="2" t="s">
        <v>88</v>
      </c>
      <c r="I16" s="2" t="s">
        <v>98</v>
      </c>
      <c r="J16" s="2"/>
      <c r="K16" s="2"/>
      <c r="L16" s="2" t="s">
        <v>99</v>
      </c>
      <c r="M16" s="2" t="s">
        <v>100</v>
      </c>
      <c r="N16" s="2" t="s">
        <v>98</v>
      </c>
      <c r="O16" s="3"/>
      <c r="P16" s="2" t="s">
        <v>30</v>
      </c>
      <c r="Q16" s="3">
        <v>0</v>
      </c>
      <c r="R16" s="4" t="s">
        <v>31</v>
      </c>
      <c r="S16" s="5">
        <v>40940</v>
      </c>
      <c r="T16" s="6">
        <v>12000</v>
      </c>
      <c r="U16" s="9"/>
      <c r="V16" s="6">
        <v>375</v>
      </c>
      <c r="W16" s="9"/>
      <c r="X16" s="6">
        <v>5000</v>
      </c>
      <c r="Y16" s="6">
        <v>250</v>
      </c>
      <c r="Z16" s="6">
        <f t="shared" si="0"/>
        <v>17625</v>
      </c>
      <c r="AA16" s="6"/>
      <c r="AB16" s="6">
        <v>2606.25</v>
      </c>
      <c r="AC16" s="6">
        <v>233.52</v>
      </c>
      <c r="AD16" s="6">
        <f t="shared" si="1"/>
        <v>2839.77</v>
      </c>
      <c r="AE16" s="6">
        <f t="shared" si="2"/>
        <v>14785.23</v>
      </c>
    </row>
  </sheetData>
  <autoFilter ref="B5:AE16" xr:uid="{00000000-0009-0000-0000-000000000000}">
    <filterColumn colId="0">
      <filters>
        <filter val="RAMIREZ"/>
      </filters>
    </filterColumn>
    <filterColumn colId="25" showButton="0"/>
    <filterColumn colId="26" showButton="0"/>
    <sortState xmlns:xlrd2="http://schemas.microsoft.com/office/spreadsheetml/2017/richdata2" ref="B8:AE16">
      <sortCondition ref="F7:F16"/>
    </sortState>
  </autoFilter>
  <mergeCells count="30">
    <mergeCell ref="A5:A6"/>
    <mergeCell ref="T5:T6"/>
    <mergeCell ref="U5:U6"/>
    <mergeCell ref="K5:K6"/>
    <mergeCell ref="L5:L6"/>
    <mergeCell ref="M5:M6"/>
    <mergeCell ref="N5:N6"/>
    <mergeCell ref="O5:O6"/>
    <mergeCell ref="P5:P6"/>
    <mergeCell ref="Q5:Q6"/>
    <mergeCell ref="B5:B6"/>
    <mergeCell ref="C5:C6"/>
    <mergeCell ref="D5:D6"/>
    <mergeCell ref="E5:E6"/>
    <mergeCell ref="H5:H6"/>
    <mergeCell ref="F5:F6"/>
    <mergeCell ref="D2:AE2"/>
    <mergeCell ref="I5:I6"/>
    <mergeCell ref="S5:S6"/>
    <mergeCell ref="J5:J6"/>
    <mergeCell ref="AE5:AE6"/>
    <mergeCell ref="V5:V6"/>
    <mergeCell ref="W5:W6"/>
    <mergeCell ref="X5:X6"/>
    <mergeCell ref="Y5:Y6"/>
    <mergeCell ref="G5:G6"/>
    <mergeCell ref="Z5:Z6"/>
    <mergeCell ref="AD5:AD6"/>
    <mergeCell ref="R5:R6"/>
    <mergeCell ref="AA5:AC5"/>
  </mergeCells>
  <printOptions horizontalCentered="1"/>
  <pageMargins left="0" right="0" top="0" bottom="0" header="0" footer="0"/>
  <pageSetup paperSize="5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42"/>
  <sheetViews>
    <sheetView showGridLines="0" tabSelected="1" view="pageBreakPreview" zoomScale="98" zoomScaleNormal="98" zoomScaleSheetLayoutView="98" workbookViewId="0">
      <selection activeCell="B2" sqref="B2:L2"/>
    </sheetView>
  </sheetViews>
  <sheetFormatPr baseColWidth="10" defaultRowHeight="13.5" x14ac:dyDescent="0.25"/>
  <cols>
    <col min="1" max="1" width="8.85546875" style="65" customWidth="1"/>
    <col min="2" max="2" width="5.7109375" style="26" customWidth="1"/>
    <col min="3" max="3" width="44.42578125" style="24" customWidth="1"/>
    <col min="4" max="4" width="22.7109375" style="24" customWidth="1"/>
    <col min="5" max="5" width="41.42578125" style="24" customWidth="1"/>
    <col min="6" max="6" width="17" style="24" customWidth="1"/>
    <col min="7" max="7" width="17.85546875" style="24" customWidth="1"/>
    <col min="8" max="8" width="13.5703125" style="24" customWidth="1"/>
    <col min="9" max="9" width="16.85546875" style="24" customWidth="1"/>
    <col min="10" max="10" width="12" style="24" customWidth="1"/>
    <col min="11" max="11" width="12.140625" style="24" customWidth="1"/>
    <col min="12" max="12" width="12.5703125" style="24" customWidth="1"/>
    <col min="13" max="13" width="8.28515625" style="78" customWidth="1"/>
    <col min="14" max="16384" width="11.42578125" style="24"/>
  </cols>
  <sheetData>
    <row r="1" spans="1:13" s="23" customFormat="1" ht="36" customHeight="1" x14ac:dyDescent="0.25">
      <c r="B1" s="100" t="s">
        <v>85</v>
      </c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68"/>
    </row>
    <row r="2" spans="1:13" s="23" customFormat="1" ht="26.25" customHeight="1" x14ac:dyDescent="0.3">
      <c r="B2" s="101" t="s">
        <v>125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69"/>
    </row>
    <row r="3" spans="1:13" s="23" customFormat="1" ht="10.5" customHeight="1" x14ac:dyDescent="0.25">
      <c r="B3" s="102" t="s">
        <v>156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70"/>
    </row>
    <row r="4" spans="1:13" s="23" customFormat="1" ht="9.75" customHeight="1" x14ac:dyDescent="0.25">
      <c r="B4" s="102"/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70"/>
    </row>
    <row r="5" spans="1:13" s="23" customFormat="1" ht="27.75" customHeight="1" thickBot="1" x14ac:dyDescent="0.3">
      <c r="B5" s="32"/>
      <c r="C5" s="32"/>
      <c r="D5" s="32"/>
      <c r="E5" s="32"/>
      <c r="F5" s="32"/>
      <c r="G5" s="32"/>
      <c r="H5" s="32"/>
      <c r="I5" s="32"/>
      <c r="M5" s="71"/>
    </row>
    <row r="6" spans="1:13" s="23" customFormat="1" ht="24.75" customHeight="1" thickBot="1" x14ac:dyDescent="0.3">
      <c r="B6" s="97" t="s">
        <v>132</v>
      </c>
      <c r="C6" s="98"/>
      <c r="D6" s="98"/>
      <c r="E6" s="98"/>
      <c r="F6" s="98"/>
      <c r="G6" s="98"/>
      <c r="H6" s="98"/>
      <c r="I6" s="98"/>
      <c r="J6" s="98"/>
      <c r="K6" s="98"/>
      <c r="L6" s="99"/>
      <c r="M6" s="72"/>
    </row>
    <row r="7" spans="1:13" s="25" customFormat="1" ht="33.75" customHeight="1" thickBot="1" x14ac:dyDescent="0.3">
      <c r="A7" s="49"/>
      <c r="B7" s="57" t="s">
        <v>112</v>
      </c>
      <c r="C7" s="57" t="s">
        <v>151</v>
      </c>
      <c r="D7" s="57" t="s">
        <v>126</v>
      </c>
      <c r="E7" s="57" t="s">
        <v>81</v>
      </c>
      <c r="F7" s="57" t="s">
        <v>114</v>
      </c>
      <c r="G7" s="57" t="s">
        <v>131</v>
      </c>
      <c r="H7" s="57" t="s">
        <v>115</v>
      </c>
      <c r="I7" s="57" t="s">
        <v>145</v>
      </c>
      <c r="J7" s="40" t="s">
        <v>142</v>
      </c>
      <c r="K7" s="56" t="s">
        <v>143</v>
      </c>
      <c r="L7" s="56" t="s">
        <v>144</v>
      </c>
      <c r="M7" s="73"/>
    </row>
    <row r="8" spans="1:13" s="25" customFormat="1" ht="13.5" customHeight="1" x14ac:dyDescent="0.25">
      <c r="A8" s="49"/>
      <c r="B8" s="112" t="s">
        <v>116</v>
      </c>
      <c r="C8" s="113"/>
      <c r="D8" s="113"/>
      <c r="E8" s="113"/>
      <c r="F8" s="67"/>
      <c r="G8" s="67"/>
      <c r="H8" s="67"/>
      <c r="I8" s="67"/>
      <c r="J8" s="62"/>
      <c r="K8" s="62"/>
      <c r="L8" s="80"/>
      <c r="M8" s="74"/>
    </row>
    <row r="9" spans="1:13" s="25" customFormat="1" ht="13.5" customHeight="1" x14ac:dyDescent="0.25">
      <c r="A9" s="49"/>
      <c r="B9" s="110" t="s">
        <v>128</v>
      </c>
      <c r="C9" s="111"/>
      <c r="D9" s="111"/>
      <c r="E9" s="111"/>
      <c r="F9" s="66"/>
      <c r="G9" s="66"/>
      <c r="H9" s="66"/>
      <c r="I9" s="66"/>
      <c r="J9" s="60"/>
      <c r="K9" s="60"/>
      <c r="L9" s="81"/>
      <c r="M9" s="74"/>
    </row>
    <row r="10" spans="1:13" s="25" customFormat="1" ht="14.25" customHeight="1" x14ac:dyDescent="0.25">
      <c r="A10" s="49"/>
      <c r="B10" s="37">
        <v>1</v>
      </c>
      <c r="C10" s="41" t="s">
        <v>135</v>
      </c>
      <c r="D10" s="42" t="s">
        <v>133</v>
      </c>
      <c r="E10" s="43" t="s">
        <v>134</v>
      </c>
      <c r="F10" s="36">
        <v>20000</v>
      </c>
      <c r="G10" s="36">
        <v>375</v>
      </c>
      <c r="H10" s="36">
        <v>250</v>
      </c>
      <c r="I10" s="59">
        <f>F10+G10+H10</f>
        <v>20625</v>
      </c>
      <c r="J10" s="61">
        <v>0</v>
      </c>
      <c r="K10" s="61">
        <v>0</v>
      </c>
      <c r="L10" s="82">
        <v>0</v>
      </c>
      <c r="M10" s="75"/>
    </row>
    <row r="11" spans="1:13" s="25" customFormat="1" ht="13.5" customHeight="1" x14ac:dyDescent="0.25">
      <c r="A11" s="49"/>
      <c r="B11" s="110" t="s">
        <v>123</v>
      </c>
      <c r="C11" s="111"/>
      <c r="D11" s="111"/>
      <c r="E11" s="111"/>
      <c r="F11" s="66"/>
      <c r="G11" s="66"/>
      <c r="H11" s="66"/>
      <c r="I11" s="66"/>
      <c r="J11" s="60"/>
      <c r="K11" s="60"/>
      <c r="L11" s="81"/>
      <c r="M11" s="74"/>
    </row>
    <row r="12" spans="1:13" s="25" customFormat="1" ht="14.25" customHeight="1" x14ac:dyDescent="0.25">
      <c r="A12" s="49"/>
      <c r="B12" s="37">
        <v>2</v>
      </c>
      <c r="C12" s="44" t="s">
        <v>146</v>
      </c>
      <c r="D12" s="42" t="s">
        <v>136</v>
      </c>
      <c r="E12" s="45" t="s">
        <v>137</v>
      </c>
      <c r="F12" s="36">
        <v>18000</v>
      </c>
      <c r="G12" s="36">
        <v>375</v>
      </c>
      <c r="H12" s="36">
        <v>250</v>
      </c>
      <c r="I12" s="59">
        <f>F12+G12+H12</f>
        <v>18625</v>
      </c>
      <c r="J12" s="61">
        <v>0</v>
      </c>
      <c r="K12" s="61">
        <v>0</v>
      </c>
      <c r="L12" s="82">
        <v>0</v>
      </c>
      <c r="M12" s="75"/>
    </row>
    <row r="13" spans="1:13" s="25" customFormat="1" ht="13.5" customHeight="1" x14ac:dyDescent="0.25">
      <c r="A13" s="49"/>
      <c r="B13" s="110" t="s">
        <v>117</v>
      </c>
      <c r="C13" s="111"/>
      <c r="D13" s="111"/>
      <c r="E13" s="111"/>
      <c r="F13" s="66"/>
      <c r="G13" s="66"/>
      <c r="H13" s="66"/>
      <c r="I13" s="66"/>
      <c r="J13" s="60"/>
      <c r="K13" s="60"/>
      <c r="L13" s="81"/>
      <c r="M13" s="74"/>
    </row>
    <row r="14" spans="1:13" s="25" customFormat="1" ht="14.25" customHeight="1" x14ac:dyDescent="0.25">
      <c r="A14" s="49"/>
      <c r="B14" s="37">
        <v>3</v>
      </c>
      <c r="C14" s="46" t="s">
        <v>138</v>
      </c>
      <c r="D14" s="42" t="s">
        <v>139</v>
      </c>
      <c r="E14" s="45" t="s">
        <v>137</v>
      </c>
      <c r="F14" s="48">
        <v>18000</v>
      </c>
      <c r="G14" s="48">
        <v>375</v>
      </c>
      <c r="H14" s="48">
        <v>250</v>
      </c>
      <c r="I14" s="59">
        <f t="shared" ref="I14:I15" si="0">F14+G14+H14</f>
        <v>18625</v>
      </c>
      <c r="J14" s="61">
        <v>0</v>
      </c>
      <c r="K14" s="61">
        <v>0</v>
      </c>
      <c r="L14" s="82">
        <v>0</v>
      </c>
      <c r="M14" s="75"/>
    </row>
    <row r="15" spans="1:13" s="25" customFormat="1" ht="14.25" customHeight="1" x14ac:dyDescent="0.25">
      <c r="A15" s="49"/>
      <c r="B15" s="37">
        <v>4</v>
      </c>
      <c r="C15" s="41" t="s">
        <v>130</v>
      </c>
      <c r="D15" s="47"/>
      <c r="E15" s="45" t="s">
        <v>140</v>
      </c>
      <c r="F15" s="48">
        <v>0</v>
      </c>
      <c r="G15" s="48">
        <v>0</v>
      </c>
      <c r="H15" s="48">
        <v>0</v>
      </c>
      <c r="I15" s="59">
        <f t="shared" si="0"/>
        <v>0</v>
      </c>
      <c r="J15" s="61">
        <v>0</v>
      </c>
      <c r="K15" s="61">
        <v>0</v>
      </c>
      <c r="L15" s="82">
        <v>0</v>
      </c>
      <c r="M15" s="75"/>
    </row>
    <row r="16" spans="1:13" s="25" customFormat="1" ht="13.5" customHeight="1" x14ac:dyDescent="0.25">
      <c r="A16" s="49"/>
      <c r="B16" s="110" t="s">
        <v>121</v>
      </c>
      <c r="C16" s="111"/>
      <c r="D16" s="111"/>
      <c r="E16" s="111"/>
      <c r="F16" s="66"/>
      <c r="G16" s="66"/>
      <c r="H16" s="66"/>
      <c r="I16" s="66"/>
      <c r="J16" s="60"/>
      <c r="K16" s="60"/>
      <c r="L16" s="81"/>
      <c r="M16" s="74"/>
    </row>
    <row r="17" spans="1:13" s="49" customFormat="1" ht="13.5" customHeight="1" x14ac:dyDescent="0.25">
      <c r="B17" s="37">
        <v>5</v>
      </c>
      <c r="C17" s="41" t="s">
        <v>148</v>
      </c>
      <c r="D17" s="42" t="s">
        <v>141</v>
      </c>
      <c r="E17" s="45" t="s">
        <v>137</v>
      </c>
      <c r="F17" s="48">
        <v>18000</v>
      </c>
      <c r="G17" s="48">
        <v>375</v>
      </c>
      <c r="H17" s="48">
        <v>250</v>
      </c>
      <c r="I17" s="59">
        <f>(F17+G17+H17)</f>
        <v>18625</v>
      </c>
      <c r="J17" s="61">
        <v>0</v>
      </c>
      <c r="K17" s="61">
        <v>0</v>
      </c>
      <c r="L17" s="82">
        <v>0</v>
      </c>
      <c r="M17" s="75"/>
    </row>
    <row r="18" spans="1:13" s="49" customFormat="1" ht="14.25" customHeight="1" x14ac:dyDescent="0.25">
      <c r="B18" s="37">
        <v>6</v>
      </c>
      <c r="C18" s="41" t="s">
        <v>149</v>
      </c>
      <c r="D18" s="42" t="s">
        <v>147</v>
      </c>
      <c r="E18" s="45" t="s">
        <v>140</v>
      </c>
      <c r="F18" s="48">
        <v>15000</v>
      </c>
      <c r="G18" s="48">
        <v>375</v>
      </c>
      <c r="H18" s="48">
        <v>250</v>
      </c>
      <c r="I18" s="59">
        <f>(F18+G18+H18)</f>
        <v>15625</v>
      </c>
      <c r="J18" s="61">
        <v>0</v>
      </c>
      <c r="K18" s="61">
        <v>0</v>
      </c>
      <c r="L18" s="82">
        <v>0</v>
      </c>
      <c r="M18" s="75"/>
    </row>
    <row r="19" spans="1:13" s="25" customFormat="1" ht="13.5" customHeight="1" x14ac:dyDescent="0.25">
      <c r="A19" s="49"/>
      <c r="B19" s="110" t="s">
        <v>118</v>
      </c>
      <c r="C19" s="111"/>
      <c r="D19" s="111"/>
      <c r="E19" s="111"/>
      <c r="F19" s="66"/>
      <c r="G19" s="66"/>
      <c r="H19" s="66"/>
      <c r="I19" s="66"/>
      <c r="J19" s="60"/>
      <c r="K19" s="60"/>
      <c r="L19" s="81"/>
      <c r="M19" s="74"/>
    </row>
    <row r="20" spans="1:13" s="25" customFormat="1" ht="14.25" customHeight="1" x14ac:dyDescent="0.25">
      <c r="A20" s="49"/>
      <c r="B20" s="37">
        <v>7</v>
      </c>
      <c r="C20" s="46" t="s">
        <v>154</v>
      </c>
      <c r="D20" s="50" t="s">
        <v>155</v>
      </c>
      <c r="E20" s="45" t="s">
        <v>137</v>
      </c>
      <c r="F20" s="36">
        <v>18000</v>
      </c>
      <c r="G20" s="36">
        <v>375</v>
      </c>
      <c r="H20" s="36">
        <v>250</v>
      </c>
      <c r="I20" s="59">
        <f>F20+G20+H20</f>
        <v>18625</v>
      </c>
      <c r="J20" s="61">
        <v>0</v>
      </c>
      <c r="K20" s="61">
        <v>0</v>
      </c>
      <c r="L20" s="82">
        <v>0</v>
      </c>
      <c r="M20" s="75"/>
    </row>
    <row r="21" spans="1:13" s="25" customFormat="1" ht="13.5" customHeight="1" x14ac:dyDescent="0.25">
      <c r="A21" s="49"/>
      <c r="B21" s="110" t="s">
        <v>122</v>
      </c>
      <c r="C21" s="111"/>
      <c r="D21" s="111"/>
      <c r="E21" s="111"/>
      <c r="F21" s="66"/>
      <c r="G21" s="66"/>
      <c r="H21" s="66"/>
      <c r="I21" s="66"/>
      <c r="J21" s="60"/>
      <c r="K21" s="60"/>
      <c r="L21" s="81"/>
      <c r="M21" s="74"/>
    </row>
    <row r="22" spans="1:13" s="25" customFormat="1" ht="14.25" customHeight="1" x14ac:dyDescent="0.25">
      <c r="A22" s="49"/>
      <c r="B22" s="37">
        <v>8</v>
      </c>
      <c r="C22" s="46" t="s">
        <v>130</v>
      </c>
      <c r="D22" s="42"/>
      <c r="E22" s="45" t="s">
        <v>137</v>
      </c>
      <c r="F22" s="36">
        <v>0</v>
      </c>
      <c r="G22" s="36">
        <v>0</v>
      </c>
      <c r="H22" s="36">
        <v>0</v>
      </c>
      <c r="I22" s="58">
        <v>0</v>
      </c>
      <c r="J22" s="61">
        <v>0</v>
      </c>
      <c r="K22" s="61">
        <v>0</v>
      </c>
      <c r="L22" s="82">
        <v>0</v>
      </c>
      <c r="M22" s="75"/>
    </row>
    <row r="23" spans="1:13" s="25" customFormat="1" ht="13.5" customHeight="1" x14ac:dyDescent="0.25">
      <c r="A23" s="49"/>
      <c r="B23" s="110" t="s">
        <v>119</v>
      </c>
      <c r="C23" s="111"/>
      <c r="D23" s="111"/>
      <c r="E23" s="111"/>
      <c r="F23" s="66"/>
      <c r="G23" s="66"/>
      <c r="H23" s="66"/>
      <c r="I23" s="66"/>
      <c r="J23" s="60"/>
      <c r="K23" s="60"/>
      <c r="L23" s="81"/>
      <c r="M23" s="74"/>
    </row>
    <row r="24" spans="1:13" s="25" customFormat="1" ht="14.25" customHeight="1" x14ac:dyDescent="0.25">
      <c r="A24" s="49"/>
      <c r="B24" s="37">
        <v>9</v>
      </c>
      <c r="C24" s="51" t="s">
        <v>130</v>
      </c>
      <c r="D24" s="52"/>
      <c r="E24" s="45" t="s">
        <v>137</v>
      </c>
      <c r="F24" s="36">
        <v>0</v>
      </c>
      <c r="G24" s="36">
        <v>0</v>
      </c>
      <c r="H24" s="36">
        <v>0</v>
      </c>
      <c r="I24" s="59">
        <f>F24+G24+H24</f>
        <v>0</v>
      </c>
      <c r="J24" s="61">
        <v>0</v>
      </c>
      <c r="K24" s="61"/>
      <c r="L24" s="82">
        <v>0</v>
      </c>
      <c r="M24" s="75"/>
    </row>
    <row r="25" spans="1:13" s="25" customFormat="1" ht="13.5" customHeight="1" x14ac:dyDescent="0.25">
      <c r="A25" s="49"/>
      <c r="B25" s="110" t="s">
        <v>120</v>
      </c>
      <c r="C25" s="111"/>
      <c r="D25" s="111"/>
      <c r="E25" s="111"/>
      <c r="F25" s="66"/>
      <c r="G25" s="66"/>
      <c r="H25" s="66"/>
      <c r="I25" s="66"/>
      <c r="J25" s="60"/>
      <c r="K25" s="60"/>
      <c r="L25" s="81"/>
      <c r="M25" s="74"/>
    </row>
    <row r="26" spans="1:13" s="25" customFormat="1" ht="14.25" customHeight="1" x14ac:dyDescent="0.25">
      <c r="A26" s="49"/>
      <c r="B26" s="37">
        <v>10</v>
      </c>
      <c r="C26" s="53" t="s">
        <v>130</v>
      </c>
      <c r="D26" s="54"/>
      <c r="E26" s="45" t="s">
        <v>137</v>
      </c>
      <c r="F26" s="36">
        <v>0</v>
      </c>
      <c r="G26" s="36">
        <v>0</v>
      </c>
      <c r="H26" s="36">
        <v>0</v>
      </c>
      <c r="I26" s="59">
        <f>F26+G26+H26</f>
        <v>0</v>
      </c>
      <c r="J26" s="61">
        <v>0</v>
      </c>
      <c r="K26" s="61"/>
      <c r="L26" s="82">
        <v>0</v>
      </c>
      <c r="M26" s="75"/>
    </row>
    <row r="27" spans="1:13" s="25" customFormat="1" ht="13.5" customHeight="1" x14ac:dyDescent="0.25">
      <c r="A27" s="49"/>
      <c r="B27" s="110" t="s">
        <v>124</v>
      </c>
      <c r="C27" s="111"/>
      <c r="D27" s="111"/>
      <c r="E27" s="111"/>
      <c r="F27" s="66"/>
      <c r="G27" s="66"/>
      <c r="H27" s="66"/>
      <c r="I27" s="66"/>
      <c r="J27" s="60"/>
      <c r="K27" s="60"/>
      <c r="L27" s="81"/>
      <c r="M27" s="74"/>
    </row>
    <row r="28" spans="1:13" s="25" customFormat="1" ht="14.25" customHeight="1" thickBot="1" x14ac:dyDescent="0.3">
      <c r="A28" s="49"/>
      <c r="B28" s="37">
        <v>11</v>
      </c>
      <c r="C28" s="55" t="s">
        <v>152</v>
      </c>
      <c r="D28" s="52" t="s">
        <v>153</v>
      </c>
      <c r="E28" s="45" t="s">
        <v>137</v>
      </c>
      <c r="F28" s="36">
        <f>18000</f>
        <v>18000</v>
      </c>
      <c r="G28" s="36">
        <f>375</f>
        <v>375</v>
      </c>
      <c r="H28" s="36">
        <f>250</f>
        <v>250</v>
      </c>
      <c r="I28" s="59">
        <f>F28+G28+H28</f>
        <v>18625</v>
      </c>
      <c r="J28" s="64">
        <v>0</v>
      </c>
      <c r="K28" s="64">
        <v>0</v>
      </c>
      <c r="L28" s="83">
        <v>0</v>
      </c>
      <c r="M28" s="75"/>
    </row>
    <row r="29" spans="1:13" ht="16.5" thickBot="1" x14ac:dyDescent="0.3">
      <c r="B29" s="107" t="s">
        <v>20</v>
      </c>
      <c r="C29" s="108"/>
      <c r="D29" s="108"/>
      <c r="E29" s="109"/>
      <c r="F29" s="38">
        <f t="shared" ref="F29:L29" si="1">SUM(F9:F28)</f>
        <v>125000</v>
      </c>
      <c r="G29" s="38">
        <f t="shared" si="1"/>
        <v>2625</v>
      </c>
      <c r="H29" s="38">
        <f t="shared" si="1"/>
        <v>1750</v>
      </c>
      <c r="I29" s="63">
        <f>SUM(I9:I28)</f>
        <v>129375</v>
      </c>
      <c r="J29" s="39">
        <f t="shared" si="1"/>
        <v>0</v>
      </c>
      <c r="K29" s="39">
        <f t="shared" si="1"/>
        <v>0</v>
      </c>
      <c r="L29" s="39">
        <f t="shared" si="1"/>
        <v>0</v>
      </c>
      <c r="M29" s="76"/>
    </row>
    <row r="30" spans="1:13" ht="12.75" customHeight="1" x14ac:dyDescent="0.25">
      <c r="B30" s="103" t="s">
        <v>129</v>
      </c>
      <c r="C30" s="104"/>
      <c r="D30" s="114"/>
      <c r="E30" s="115"/>
      <c r="F30" s="115"/>
      <c r="G30" s="115"/>
      <c r="H30" s="115"/>
      <c r="I30" s="115"/>
      <c r="J30" s="115"/>
      <c r="K30" s="115"/>
      <c r="L30" s="116"/>
      <c r="M30" s="77"/>
    </row>
    <row r="31" spans="1:13" ht="12" customHeight="1" thickBot="1" x14ac:dyDescent="0.3">
      <c r="B31" s="105"/>
      <c r="C31" s="106"/>
      <c r="D31" s="117"/>
      <c r="E31" s="118"/>
      <c r="F31" s="118"/>
      <c r="G31" s="118"/>
      <c r="H31" s="118"/>
      <c r="I31" s="118"/>
      <c r="J31" s="118"/>
      <c r="K31" s="118"/>
      <c r="L31" s="119"/>
      <c r="M31" s="77"/>
    </row>
    <row r="32" spans="1:13" ht="11.25" customHeight="1" x14ac:dyDescent="0.25">
      <c r="B32" s="29"/>
      <c r="C32" s="35"/>
      <c r="D32" s="35"/>
      <c r="E32" s="35"/>
      <c r="F32" s="35"/>
      <c r="G32" s="27"/>
      <c r="H32" s="27"/>
      <c r="I32" s="28"/>
    </row>
    <row r="33" spans="2:16" ht="11.25" customHeight="1" x14ac:dyDescent="0.25">
      <c r="B33" s="29"/>
      <c r="C33" s="35"/>
      <c r="D33" s="35"/>
      <c r="E33" s="35"/>
      <c r="F33" s="35"/>
      <c r="G33" s="27"/>
      <c r="H33" s="27"/>
      <c r="I33" s="28"/>
    </row>
    <row r="34" spans="2:16" ht="11.25" customHeight="1" x14ac:dyDescent="0.25">
      <c r="B34" s="29"/>
      <c r="C34" s="35"/>
      <c r="D34" s="35"/>
      <c r="E34" s="35"/>
      <c r="F34" s="35"/>
      <c r="G34" s="27"/>
      <c r="H34" s="27"/>
      <c r="I34" s="28"/>
    </row>
    <row r="35" spans="2:16" ht="12" customHeight="1" x14ac:dyDescent="0.25">
      <c r="B35" s="29"/>
      <c r="C35" s="33"/>
      <c r="D35" s="33"/>
      <c r="E35" s="33"/>
      <c r="F35" s="33"/>
      <c r="G35" s="27"/>
      <c r="H35" s="27"/>
      <c r="I35" s="28"/>
    </row>
    <row r="36" spans="2:16" ht="12" customHeight="1" x14ac:dyDescent="0.25">
      <c r="B36" s="29"/>
      <c r="I36" s="28"/>
      <c r="J36" s="84"/>
    </row>
    <row r="37" spans="2:16" ht="12" customHeight="1" x14ac:dyDescent="0.25">
      <c r="B37" s="29"/>
      <c r="H37" s="27"/>
      <c r="I37" s="28"/>
    </row>
    <row r="38" spans="2:16" ht="12" customHeight="1" x14ac:dyDescent="0.25">
      <c r="B38" s="29"/>
      <c r="H38" s="27"/>
      <c r="I38" s="28"/>
    </row>
    <row r="39" spans="2:16" ht="18" customHeight="1" x14ac:dyDescent="0.25">
      <c r="B39" s="30"/>
      <c r="I39" s="31"/>
    </row>
    <row r="40" spans="2:16" ht="15" x14ac:dyDescent="0.25">
      <c r="B40" s="29"/>
      <c r="C40" s="34" t="s">
        <v>127</v>
      </c>
      <c r="D40" s="122"/>
      <c r="E40" s="122"/>
      <c r="F40" s="65"/>
      <c r="G40" s="120" t="s">
        <v>150</v>
      </c>
      <c r="H40" s="120"/>
      <c r="I40" s="120"/>
      <c r="J40" s="120"/>
      <c r="K40" s="120"/>
      <c r="L40" s="28"/>
      <c r="M40" s="79"/>
      <c r="N40" s="65"/>
      <c r="O40" s="65"/>
      <c r="P40" s="65"/>
    </row>
    <row r="41" spans="2:16" ht="14.25" x14ac:dyDescent="0.25">
      <c r="B41" s="29"/>
      <c r="C41" s="33"/>
      <c r="D41" s="124"/>
      <c r="E41" s="124"/>
      <c r="F41" s="33"/>
      <c r="G41" s="121"/>
      <c r="H41" s="121"/>
      <c r="I41" s="121"/>
      <c r="J41" s="121"/>
      <c r="K41" s="121"/>
      <c r="L41" s="28"/>
      <c r="M41" s="79"/>
      <c r="N41" s="65"/>
      <c r="O41" s="65"/>
      <c r="P41" s="65"/>
    </row>
    <row r="42" spans="2:16" ht="15.75" customHeight="1" x14ac:dyDescent="0.25">
      <c r="B42" s="29"/>
      <c r="C42" s="34"/>
      <c r="D42" s="123"/>
      <c r="E42" s="123"/>
      <c r="F42" s="33"/>
      <c r="G42" s="121"/>
      <c r="H42" s="121"/>
      <c r="I42" s="121"/>
      <c r="J42" s="121"/>
      <c r="K42" s="121"/>
      <c r="L42" s="65"/>
      <c r="N42" s="65"/>
      <c r="O42" s="65"/>
      <c r="P42" s="65"/>
    </row>
  </sheetData>
  <autoFilter ref="B7:I39" xr:uid="{00000000-0009-0000-0000-000001000000}"/>
  <mergeCells count="24">
    <mergeCell ref="G40:K40"/>
    <mergeCell ref="G41:K41"/>
    <mergeCell ref="G42:K42"/>
    <mergeCell ref="B23:E23"/>
    <mergeCell ref="B21:E21"/>
    <mergeCell ref="D40:E40"/>
    <mergeCell ref="D42:E42"/>
    <mergeCell ref="D41:E41"/>
    <mergeCell ref="B6:L6"/>
    <mergeCell ref="B1:L1"/>
    <mergeCell ref="B2:L2"/>
    <mergeCell ref="B3:L4"/>
    <mergeCell ref="B30:C31"/>
    <mergeCell ref="B29:E29"/>
    <mergeCell ref="B11:E11"/>
    <mergeCell ref="B9:E9"/>
    <mergeCell ref="B8:E8"/>
    <mergeCell ref="B19:E19"/>
    <mergeCell ref="B16:E16"/>
    <mergeCell ref="B13:E13"/>
    <mergeCell ref="B27:E27"/>
    <mergeCell ref="B25:E25"/>
    <mergeCell ref="D30:L30"/>
    <mergeCell ref="D31:L31"/>
  </mergeCells>
  <printOptions horizontalCentered="1"/>
  <pageMargins left="1.3779527559055118" right="0.39370078740157483" top="0.39370078740157483" bottom="0.39370078740157483" header="0" footer="0"/>
  <pageSetup paperSize="5" scale="6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FEBRERO</vt:lpstr>
      <vt:lpstr>IGSNS </vt:lpstr>
      <vt:lpstr>'IGSNS 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GESTION IGSNS</dc:creator>
  <cp:lastModifiedBy>Lic.Diego Samayoa</cp:lastModifiedBy>
  <cp:lastPrinted>2024-02-01T19:21:39Z</cp:lastPrinted>
  <dcterms:created xsi:type="dcterms:W3CDTF">2012-02-17T14:26:53Z</dcterms:created>
  <dcterms:modified xsi:type="dcterms:W3CDTF">2024-02-01T19:30:32Z</dcterms:modified>
</cp:coreProperties>
</file>