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3. Marzo 2024\Personal 011\"/>
    </mc:Choice>
  </mc:AlternateContent>
  <xr:revisionPtr revIDLastSave="0" documentId="13_ncr:1_{58FC6399-9FCE-4E80-96B3-D1E67434418A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7" l="1"/>
  <c r="I13" i="7"/>
  <c r="F13" i="7"/>
  <c r="E13" i="7"/>
  <c r="J31" i="7" l="1"/>
  <c r="I31" i="7"/>
  <c r="F31" i="7"/>
  <c r="E31" i="7"/>
  <c r="J30" i="7" l="1"/>
  <c r="I30" i="7"/>
  <c r="F30" i="7"/>
  <c r="E30" i="7"/>
  <c r="K34" i="7" l="1"/>
  <c r="J47" i="7"/>
  <c r="I47" i="7"/>
  <c r="H47" i="7"/>
  <c r="F47" i="7"/>
  <c r="E47" i="7"/>
  <c r="K47" i="7" l="1"/>
  <c r="K27" i="7"/>
  <c r="J51" i="7" l="1"/>
  <c r="I51" i="7"/>
  <c r="H51" i="7"/>
  <c r="F51" i="7"/>
  <c r="E51" i="7"/>
  <c r="I32" i="7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<sst xmlns="http://schemas.openxmlformats.org/spreadsheetml/2006/main" count="311" uniqueCount="217">
  <si>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</si>
  <si>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</si>
  <si>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</si>
  <si>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</si>
  <si>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</si>
  <si>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</si>
  <si>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</si>
  <si>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</si>
  <si>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</si>
  <si>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</si>
  <si>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</si>
  <si>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</si>
  <si>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</si>
  <si>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</si>
  <si>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</si>
  <si>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</si>
  <si>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</si>
  <si>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</si>
  <si>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</si>
  <si>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</si>
  <si>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</si>
  <si>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</si>
  <si>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</si>
  <si>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</si>
  <si>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</si>
  <si>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</si>
  <si>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</si>
  <si>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</si>
  <si>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</si>
  <si>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</si>
  <si>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</si>
  <si>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</si>
  <si>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</si>
  <si>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</si>
  <si>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</si>
  <si>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</si>
  <si>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</si>
  <si>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</si>
  <si>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</si>
  <si>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</si>
  <si>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</si>
  <si>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</si>
  <si>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</si>
  <si>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</si>
  <si>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</si>
  <si>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</si>
  <si>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</si>
  <si>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</si>
  <si>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</si>
  <si>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</si>
  <si>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</si>
  <si>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</si>
  <si>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</si>
  <si>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</si>
  <si>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</si>
  <si>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</si>
  <si>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</si>
  <si>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</si>
  <si>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</si>
  <si>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</si>
  <si>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</si>
  <si>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</si>
  <si>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</si>
  <si>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</si>
  <si>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</si>
  <si>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</si>
  <si>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</si>
  <si>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</si>
  <si>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</si>
  <si>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</si>
  <si>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</si>
  <si>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</si>
  <si>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</si>
  <si>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</si>
  <si>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</si>
  <si>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</si>
  <si>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</si>
  <si>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</si>
  <si>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</si>
  <si>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</si>
  <si>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</si>
  <si>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</si>
  <si>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</si>
  <si>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</si>
  <si>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</si>
  <si>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</si>
  <si>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</si>
  <si>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</si>
  <si>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</si>
  <si>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</si>
  <si>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</si>
  <si>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</si>
  <si>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</si>
  <si>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</si>
  <si>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</si>
  <si>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</si>
  <si>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</si>
  <si>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</si>
  <si>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</si>
  <si>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</si>
  <si>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</si>
  <si>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</si>
  <si>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</si>
  <si>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</si>
  <si>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</si>
  <si>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</si>
  <si>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</si>
  <si>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</si>
  <si>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</si>
  <si>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</si>
  <si>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</si>
  <si>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</si>
  <si>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</si>
  <si>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</si>
  <si>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</si>
  <si>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</si>
  <si>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</si>
  <si>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</si>
  <si>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</si>
  <si>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</si>
  <si>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</si>
  <si>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</si>
  <si>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</si>
  <si>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</si>
  <si>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</si>
  <si>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</si>
  <si>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</si>
  <si>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</si>
  <si>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</si>
  <si>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</si>
  <si>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</si>
  <si>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</si>
  <si>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</si>
  <si>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</si>
  <si>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</si>
  <si>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</si>
  <si>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</si>
  <si>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</si>
  <si>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</si>
  <si>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</si>
  <si>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</si>
  <si>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</si>
  <si>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</si>
  <si>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</si>
  <si>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</si>
  <si>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</si>
  <si>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</si>
  <si>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</si>
  <si>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</si>
  <si>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</si>
  <si>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</si>
  <si>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</si>
  <si>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</si>
  <si>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</si>
  <si>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</si>
  <si>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</si>
  <si>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</si>
  <si>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</si>
  <si>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</si>
  <si>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</si>
  <si>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</si>
  <si>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</si>
  <si>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</si>
  <si>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</si>
  <si>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</si>
  <si>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</si>
  <si>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</si>
  <si>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</si>
  <si>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</si>
  <si>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</si>
  <si>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</si>
  <si>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</si>
  <si>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</si>
  <si>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</si>
  <si>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</si>
  <si>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</si>
  <si>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</si>
  <si>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</si>
  <si>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</si>
  <si>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</si>
  <si>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</si>
  <si>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</si>
  <si>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</si>
  <si>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</si>
  <si>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</si>
  <si>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</si>
  <si>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</si>
  <si>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</si>
  <si>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</si>
  <si>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</si>
  <si>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</si>
  <si>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</si>
  <si>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</si>
  <si>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</si>
  <si>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</si>
  <si>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</si>
  <si>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</si>
  <si>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</si>
  <si>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</si>
  <si>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</si>
  <si>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</si>
  <si>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</si>
  <si>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</si>
  <si>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</si>
  <si>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</si>
  <si>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</si>
  <si>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</si>
  <si>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</si>
  <si>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</si>
  <si>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</si>
  <si>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</si>
  <si>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</si>
  <si>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20*</t>
  </si>
  <si>
    <t>Nómina del mes de marzo 2024</t>
  </si>
  <si>
    <t xml:space="preserve">Casilla 20*: Al señor Hugo Leonel Castillo Medrano se le acreditaron 15 días pendientes del mes de febrero como resultado de suspensión por accidente por parte del IGSS. </t>
  </si>
  <si>
    <t>4*</t>
  </si>
  <si>
    <t xml:space="preserve">Casilla 4*: Al señor Francisco Javier García Gaitan se le acreditaron unicamente  4 días del mes de marzo como resultado de suspensión por accidente por parte del IGSS.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</si>
</sst>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6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13</xdr:col>
      <xdr:colOff>3773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7" t="s">
        <v>113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4" spans="1:31" ht="15.75" thickBot="1" x14ac:dyDescent="0.3"/>
    <row r="5" spans="1:31" ht="32.25" customHeight="1" thickBot="1" x14ac:dyDescent="0.3">
      <c r="A5" s="78" t="s">
        <v>112</v>
      </c>
      <c r="B5" s="78" t="s">
        <v>2</v>
      </c>
      <c r="C5" s="78" t="s">
        <v>3</v>
      </c>
      <c r="D5" s="78" t="s">
        <v>0</v>
      </c>
      <c r="E5" s="78" t="s">
        <v>1</v>
      </c>
      <c r="F5" s="87" t="s">
        <v>86</v>
      </c>
      <c r="G5" s="78" t="s">
        <v>105</v>
      </c>
      <c r="H5" s="78" t="s">
        <v>4</v>
      </c>
      <c r="I5" s="78" t="s">
        <v>81</v>
      </c>
      <c r="J5" s="78" t="s">
        <v>5</v>
      </c>
      <c r="K5" s="78" t="s">
        <v>6</v>
      </c>
      <c r="L5" s="78" t="s">
        <v>7</v>
      </c>
      <c r="M5" s="78" t="s">
        <v>8</v>
      </c>
      <c r="N5" s="78" t="s">
        <v>82</v>
      </c>
      <c r="O5" s="78" t="s">
        <v>9</v>
      </c>
      <c r="P5" s="78" t="s">
        <v>10</v>
      </c>
      <c r="Q5" s="78" t="s">
        <v>11</v>
      </c>
      <c r="R5" s="78" t="s">
        <v>12</v>
      </c>
      <c r="S5" s="78" t="s">
        <v>13</v>
      </c>
      <c r="T5" s="78" t="s">
        <v>14</v>
      </c>
      <c r="U5" s="78" t="s">
        <v>15</v>
      </c>
      <c r="V5" s="78" t="s">
        <v>16</v>
      </c>
      <c r="W5" s="78" t="s">
        <v>17</v>
      </c>
      <c r="X5" s="78" t="s">
        <v>18</v>
      </c>
      <c r="Y5" s="78" t="s">
        <v>19</v>
      </c>
      <c r="Z5" s="78" t="s">
        <v>20</v>
      </c>
      <c r="AA5" s="84" t="s">
        <v>83</v>
      </c>
      <c r="AB5" s="85"/>
      <c r="AC5" s="86"/>
      <c r="AD5" s="82" t="s">
        <v>93</v>
      </c>
      <c r="AE5" s="80" t="s">
        <v>89</v>
      </c>
    </row>
    <row r="6" spans="1:31" ht="16.5" hidden="1" thickBot="1" x14ac:dyDescent="0.3">
      <c r="A6" s="79"/>
      <c r="B6" s="79"/>
      <c r="C6" s="79"/>
      <c r="D6" s="79"/>
      <c r="E6" s="79"/>
      <c r="F6" s="8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22" t="s">
        <v>90</v>
      </c>
      <c r="AB6" s="22" t="s">
        <v>91</v>
      </c>
      <c r="AC6" s="22" t="s">
        <v>92</v>
      </c>
      <c r="AD6" s="83"/>
      <c r="AE6" s="8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zoomScaleNormal="98" zoomScaleSheetLayoutView="100" zoomScalePageLayoutView="40" workbookViewId="0">
      <selection activeCell="J66" sqref="J66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s="23" customFormat="1" ht="26.25" customHeight="1" x14ac:dyDescent="0.3">
      <c r="A2" s="91" t="s">
        <v>130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23" customFormat="1" ht="10.5" customHeight="1" x14ac:dyDescent="0.25">
      <c r="A3" s="92" t="s">
        <v>213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7" t="s">
        <v>156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1:14" s="25" customFormat="1" ht="30" customHeight="1" thickBot="1" x14ac:dyDescent="0.3">
      <c r="A7" s="50" t="s">
        <v>112</v>
      </c>
      <c r="B7" s="50" t="s">
        <v>161</v>
      </c>
      <c r="C7" s="50" t="s">
        <v>133</v>
      </c>
      <c r="D7" s="50" t="s">
        <v>81</v>
      </c>
      <c r="E7" s="50" t="s">
        <v>114</v>
      </c>
      <c r="F7" s="50" t="s">
        <v>157</v>
      </c>
      <c r="G7" s="50" t="s">
        <v>158</v>
      </c>
      <c r="H7" s="50" t="s">
        <v>159</v>
      </c>
      <c r="I7" s="50" t="s">
        <v>18</v>
      </c>
      <c r="J7" s="50" t="s">
        <v>115</v>
      </c>
      <c r="K7" s="50" t="s">
        <v>164</v>
      </c>
      <c r="L7" s="44" t="s">
        <v>160</v>
      </c>
      <c r="M7" s="45" t="s">
        <v>162</v>
      </c>
      <c r="N7" s="45" t="s">
        <v>163</v>
      </c>
    </row>
    <row r="8" spans="1:14" s="25" customFormat="1" ht="13.5" customHeight="1" x14ac:dyDescent="0.25">
      <c r="A8" s="95" t="s">
        <v>116</v>
      </c>
      <c r="B8" s="96"/>
      <c r="C8" s="96"/>
      <c r="D8" s="96"/>
      <c r="E8" s="72"/>
      <c r="F8" s="72"/>
      <c r="G8" s="72"/>
      <c r="H8" s="72"/>
      <c r="I8" s="72"/>
      <c r="J8" s="72"/>
      <c r="K8" s="72"/>
      <c r="L8" s="51"/>
      <c r="M8" s="51"/>
      <c r="N8" s="73"/>
    </row>
    <row r="9" spans="1:14" s="25" customFormat="1" ht="14.25" customHeight="1" x14ac:dyDescent="0.25">
      <c r="A9" s="41">
        <v>1</v>
      </c>
      <c r="B9" s="39" t="s">
        <v>145</v>
      </c>
      <c r="C9" s="38" t="s">
        <v>146</v>
      </c>
      <c r="D9" s="39" t="s">
        <v>46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4">
        <v>0</v>
      </c>
    </row>
    <row r="10" spans="1:14" s="25" customFormat="1" ht="14.25" customHeight="1" x14ac:dyDescent="0.25">
      <c r="A10" s="41">
        <v>2</v>
      </c>
      <c r="B10" s="39" t="s">
        <v>179</v>
      </c>
      <c r="C10" s="38" t="s">
        <v>180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4">
        <v>0</v>
      </c>
    </row>
    <row r="11" spans="1:14" s="25" customFormat="1" ht="14.25" customHeight="1" x14ac:dyDescent="0.25">
      <c r="A11" s="41">
        <v>3</v>
      </c>
      <c r="B11" s="39" t="s">
        <v>154</v>
      </c>
      <c r="C11" s="38" t="s">
        <v>147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4">
        <v>0</v>
      </c>
    </row>
    <row r="12" spans="1:14" s="25" customFormat="1" ht="13.5" customHeight="1" x14ac:dyDescent="0.25">
      <c r="A12" s="93" t="s">
        <v>137</v>
      </c>
      <c r="B12" s="94"/>
      <c r="C12" s="94"/>
      <c r="D12" s="94"/>
      <c r="E12" s="71"/>
      <c r="F12" s="71"/>
      <c r="G12" s="71"/>
      <c r="H12" s="71"/>
      <c r="I12" s="71"/>
      <c r="J12" s="71"/>
      <c r="K12" s="71"/>
      <c r="L12" s="49"/>
      <c r="M12" s="49"/>
      <c r="N12" s="75"/>
    </row>
    <row r="13" spans="1:14" s="25" customFormat="1" ht="14.25" customHeight="1" x14ac:dyDescent="0.25">
      <c r="A13" s="41" t="s">
        <v>215</v>
      </c>
      <c r="B13" s="39" t="s">
        <v>186</v>
      </c>
      <c r="C13" s="38" t="s">
        <v>187</v>
      </c>
      <c r="D13" s="39" t="s">
        <v>138</v>
      </c>
      <c r="E13" s="40">
        <f>2281/31*4</f>
        <v>294.32</v>
      </c>
      <c r="F13" s="40">
        <f>1000/31*4</f>
        <v>129.03</v>
      </c>
      <c r="G13" s="40">
        <v>0</v>
      </c>
      <c r="H13" s="40">
        <v>0</v>
      </c>
      <c r="I13" s="40">
        <f>1200/31*4</f>
        <v>154.84</v>
      </c>
      <c r="J13" s="40">
        <f>250/31*4</f>
        <v>32.26</v>
      </c>
      <c r="K13" s="46">
        <f>SUM(E13:J13)</f>
        <v>610.45000000000005</v>
      </c>
      <c r="L13" s="47">
        <v>0</v>
      </c>
      <c r="M13" s="47">
        <v>0</v>
      </c>
      <c r="N13" s="74">
        <v>0</v>
      </c>
    </row>
    <row r="14" spans="1:14" s="25" customFormat="1" ht="13.5" customHeight="1" x14ac:dyDescent="0.25">
      <c r="A14" s="93" t="s">
        <v>128</v>
      </c>
      <c r="B14" s="94"/>
      <c r="C14" s="94"/>
      <c r="D14" s="94"/>
      <c r="E14" s="71"/>
      <c r="F14" s="71"/>
      <c r="G14" s="71"/>
      <c r="H14" s="71"/>
      <c r="I14" s="71"/>
      <c r="J14" s="71"/>
      <c r="K14" s="71"/>
      <c r="L14" s="49"/>
      <c r="M14" s="49"/>
      <c r="N14" s="75"/>
    </row>
    <row r="15" spans="1:14" s="25" customFormat="1" ht="14.25" customHeight="1" x14ac:dyDescent="0.25">
      <c r="A15" s="41">
        <v>5</v>
      </c>
      <c r="B15" s="39" t="s">
        <v>176</v>
      </c>
      <c r="C15" s="38" t="s">
        <v>175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4">
        <v>0</v>
      </c>
    </row>
    <row r="16" spans="1:14" s="25" customFormat="1" ht="14.25" customHeight="1" x14ac:dyDescent="0.25">
      <c r="A16" s="41">
        <v>6</v>
      </c>
      <c r="B16" s="39" t="s">
        <v>150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4">
        <v>0</v>
      </c>
    </row>
    <row r="17" spans="1:14" s="25" customFormat="1" ht="13.5" customHeight="1" x14ac:dyDescent="0.25">
      <c r="A17" s="93" t="s">
        <v>121</v>
      </c>
      <c r="B17" s="94"/>
      <c r="C17" s="94"/>
      <c r="D17" s="94"/>
      <c r="E17" s="71"/>
      <c r="F17" s="71"/>
      <c r="G17" s="71"/>
      <c r="H17" s="71"/>
      <c r="I17" s="71"/>
      <c r="J17" s="71"/>
      <c r="K17" s="71"/>
      <c r="L17" s="49"/>
      <c r="M17" s="49"/>
      <c r="N17" s="75"/>
    </row>
    <row r="18" spans="1:14" s="25" customFormat="1" ht="14.25" customHeight="1" x14ac:dyDescent="0.25">
      <c r="A18" s="41">
        <v>7</v>
      </c>
      <c r="B18" s="39" t="s">
        <v>166</v>
      </c>
      <c r="C18" s="38" t="s">
        <v>167</v>
      </c>
      <c r="D18" s="39" t="s">
        <v>118</v>
      </c>
      <c r="E18" s="40">
        <v>6759</v>
      </c>
      <c r="F18" s="40">
        <v>2000</v>
      </c>
      <c r="G18" s="40">
        <v>0</v>
      </c>
      <c r="H18" s="40">
        <v>375</v>
      </c>
      <c r="I18" s="40">
        <v>2000</v>
      </c>
      <c r="J18" s="40"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4">
        <v>0</v>
      </c>
    </row>
    <row r="19" spans="1:14" s="61" customFormat="1" ht="14.25" customHeight="1" x14ac:dyDescent="0.25">
      <c r="A19" s="41">
        <v>8</v>
      </c>
      <c r="B19" s="39" t="s">
        <v>196</v>
      </c>
      <c r="C19" s="38" t="s">
        <v>197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6">
        <v>0</v>
      </c>
    </row>
    <row r="20" spans="1:14" s="25" customFormat="1" ht="14.25" customHeight="1" x14ac:dyDescent="0.25">
      <c r="A20" s="41">
        <v>9</v>
      </c>
      <c r="B20" s="39" t="s">
        <v>194</v>
      </c>
      <c r="C20" s="38" t="s">
        <v>195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4">
        <v>0</v>
      </c>
    </row>
    <row r="21" spans="1:14" s="25" customFormat="1" ht="14.25" customHeight="1" x14ac:dyDescent="0.25">
      <c r="A21" s="41">
        <v>10</v>
      </c>
      <c r="B21" s="39" t="s">
        <v>177</v>
      </c>
      <c r="C21" s="38" t="s">
        <v>178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4">
        <v>0</v>
      </c>
    </row>
    <row r="22" spans="1:14" s="25" customFormat="1" ht="14.25" customHeight="1" x14ac:dyDescent="0.25">
      <c r="A22" s="41">
        <v>11</v>
      </c>
      <c r="B22" s="39" t="s">
        <v>152</v>
      </c>
      <c r="C22" s="38" t="s">
        <v>153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4">
        <v>0</v>
      </c>
    </row>
    <row r="23" spans="1:14" s="25" customFormat="1" ht="14.25" customHeight="1" x14ac:dyDescent="0.25">
      <c r="A23" s="41">
        <v>12</v>
      </c>
      <c r="B23" s="39" t="s">
        <v>150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4">
        <v>0</v>
      </c>
    </row>
    <row r="24" spans="1:14" s="25" customFormat="1" ht="14.25" customHeight="1" x14ac:dyDescent="0.25">
      <c r="A24" s="41">
        <v>13</v>
      </c>
      <c r="B24" s="39" t="s">
        <v>150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4">
        <v>0</v>
      </c>
    </row>
    <row r="25" spans="1:14" s="25" customFormat="1" ht="14.25" customHeight="1" x14ac:dyDescent="0.25">
      <c r="A25" s="41">
        <v>14</v>
      </c>
      <c r="B25" s="39" t="s">
        <v>168</v>
      </c>
      <c r="C25" s="38" t="s">
        <v>169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4">
        <v>0</v>
      </c>
    </row>
    <row r="26" spans="1:14" s="25" customFormat="1" ht="14.25" customHeight="1" x14ac:dyDescent="0.25">
      <c r="A26" s="41">
        <v>15</v>
      </c>
      <c r="B26" s="39" t="s">
        <v>182</v>
      </c>
      <c r="C26" s="38" t="s">
        <v>183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4">
        <v>0</v>
      </c>
    </row>
    <row r="27" spans="1:14" s="25" customFormat="1" ht="14.25" customHeight="1" x14ac:dyDescent="0.25">
      <c r="A27" s="41">
        <v>16</v>
      </c>
      <c r="B27" s="39" t="s">
        <v>201</v>
      </c>
      <c r="C27" s="38" t="s">
        <v>202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4">
        <v>0</v>
      </c>
    </row>
    <row r="28" spans="1:14" s="61" customFormat="1" ht="14.25" customHeight="1" x14ac:dyDescent="0.25">
      <c r="A28" s="41">
        <v>17</v>
      </c>
      <c r="B28" s="39" t="s">
        <v>150</v>
      </c>
      <c r="C28" s="38"/>
      <c r="D28" s="39" t="s">
        <v>119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9">
        <f>(E28+F28+G28+H28+I28+J28)</f>
        <v>0</v>
      </c>
      <c r="L28" s="60">
        <v>0</v>
      </c>
      <c r="M28" s="60">
        <v>0</v>
      </c>
      <c r="N28" s="76">
        <v>0</v>
      </c>
    </row>
    <row r="29" spans="1:14" s="61" customFormat="1" ht="15.75" customHeight="1" x14ac:dyDescent="0.25">
      <c r="A29" s="41">
        <v>18</v>
      </c>
      <c r="B29" s="39" t="s">
        <v>188</v>
      </c>
      <c r="C29" s="38" t="s">
        <v>189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6">
        <v>0</v>
      </c>
    </row>
    <row r="30" spans="1:14" s="25" customFormat="1" ht="14.25" customHeight="1" x14ac:dyDescent="0.25">
      <c r="A30" s="68">
        <v>19</v>
      </c>
      <c r="B30" s="69" t="s">
        <v>211</v>
      </c>
      <c r="C30" s="70" t="s">
        <v>210</v>
      </c>
      <c r="D30" s="69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0</v>
      </c>
      <c r="N30" s="74">
        <v>0</v>
      </c>
    </row>
    <row r="31" spans="1:14" s="61" customFormat="1" ht="14.25" customHeight="1" x14ac:dyDescent="0.25">
      <c r="A31" s="41" t="s">
        <v>212</v>
      </c>
      <c r="B31" s="39" t="s">
        <v>155</v>
      </c>
      <c r="C31" s="38" t="s">
        <v>148</v>
      </c>
      <c r="D31" s="39" t="s">
        <v>120</v>
      </c>
      <c r="E31" s="58">
        <f>1168+604.14</f>
        <v>1772.14</v>
      </c>
      <c r="F31" s="58">
        <f>280+144.83</f>
        <v>424.83</v>
      </c>
      <c r="G31" s="58">
        <v>0</v>
      </c>
      <c r="H31" s="58">
        <v>0</v>
      </c>
      <c r="I31" s="58">
        <f>(1720+63)+922.24</f>
        <v>2705.24</v>
      </c>
      <c r="J31" s="58">
        <f>250+129.31</f>
        <v>379.31</v>
      </c>
      <c r="K31" s="59">
        <f>(E31+F31+G31+H31+I31+J31)</f>
        <v>5281.52</v>
      </c>
      <c r="L31" s="60">
        <v>0</v>
      </c>
      <c r="M31" s="60">
        <v>0</v>
      </c>
      <c r="N31" s="76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6">
        <v>0</v>
      </c>
    </row>
    <row r="33" spans="1:14" s="25" customFormat="1" ht="13.5" customHeight="1" x14ac:dyDescent="0.25">
      <c r="A33" s="93" t="s">
        <v>126</v>
      </c>
      <c r="B33" s="94"/>
      <c r="C33" s="94"/>
      <c r="D33" s="94"/>
      <c r="E33" s="71"/>
      <c r="F33" s="71"/>
      <c r="G33" s="71"/>
      <c r="H33" s="71"/>
      <c r="I33" s="71"/>
      <c r="J33" s="71"/>
      <c r="K33" s="71"/>
      <c r="L33" s="49"/>
      <c r="M33" s="49"/>
      <c r="N33" s="75"/>
    </row>
    <row r="34" spans="1:14" s="25" customFormat="1" ht="14.25" customHeight="1" x14ac:dyDescent="0.25">
      <c r="A34" s="41">
        <v>22</v>
      </c>
      <c r="B34" s="39" t="s">
        <v>198</v>
      </c>
      <c r="C34" s="38" t="s">
        <v>207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4">
        <v>0</v>
      </c>
    </row>
    <row r="35" spans="1:14" s="25" customFormat="1" ht="13.5" customHeight="1" x14ac:dyDescent="0.25">
      <c r="A35" s="93" t="s">
        <v>123</v>
      </c>
      <c r="B35" s="94"/>
      <c r="C35" s="94"/>
      <c r="D35" s="94"/>
      <c r="E35" s="71"/>
      <c r="F35" s="71"/>
      <c r="G35" s="71"/>
      <c r="H35" s="71"/>
      <c r="I35" s="71"/>
      <c r="J35" s="71"/>
      <c r="K35" s="71"/>
      <c r="L35" s="49"/>
      <c r="M35" s="49"/>
      <c r="N35" s="75"/>
    </row>
    <row r="36" spans="1:14" s="25" customFormat="1" ht="14.25" customHeight="1" x14ac:dyDescent="0.25">
      <c r="A36" s="41">
        <v>23</v>
      </c>
      <c r="B36" s="39" t="s">
        <v>203</v>
      </c>
      <c r="C36" s="38" t="s">
        <v>204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4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4">
        <v>0</v>
      </c>
    </row>
    <row r="38" spans="1:14" s="25" customFormat="1" ht="14.25" customHeight="1" x14ac:dyDescent="0.25">
      <c r="A38" s="41">
        <v>25</v>
      </c>
      <c r="B38" s="39" t="s">
        <v>170</v>
      </c>
      <c r="C38" s="38" t="s">
        <v>171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4">
        <v>0</v>
      </c>
    </row>
    <row r="39" spans="1:14" s="25" customFormat="1" ht="14.25" customHeight="1" x14ac:dyDescent="0.25">
      <c r="A39" s="41">
        <v>26</v>
      </c>
      <c r="B39" s="39" t="s">
        <v>184</v>
      </c>
      <c r="C39" s="38" t="s">
        <v>185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4">
        <v>0</v>
      </c>
    </row>
    <row r="40" spans="1:14" s="25" customFormat="1" ht="13.5" customHeight="1" x14ac:dyDescent="0.25">
      <c r="A40" s="93" t="s">
        <v>127</v>
      </c>
      <c r="B40" s="94"/>
      <c r="C40" s="94"/>
      <c r="D40" s="94"/>
      <c r="E40" s="71"/>
      <c r="F40" s="71"/>
      <c r="G40" s="71"/>
      <c r="H40" s="71"/>
      <c r="I40" s="71"/>
      <c r="J40" s="71"/>
      <c r="K40" s="71"/>
      <c r="L40" s="49"/>
      <c r="M40" s="49"/>
      <c r="N40" s="75"/>
    </row>
    <row r="41" spans="1:14" s="25" customFormat="1" ht="14.25" customHeight="1" x14ac:dyDescent="0.25">
      <c r="A41" s="41">
        <v>27</v>
      </c>
      <c r="B41" s="39" t="s">
        <v>173</v>
      </c>
      <c r="C41" s="38" t="s">
        <v>174</v>
      </c>
      <c r="D41" s="39" t="s">
        <v>118</v>
      </c>
      <c r="E41" s="40">
        <v>6759</v>
      </c>
      <c r="F41" s="40">
        <v>2000</v>
      </c>
      <c r="G41" s="40">
        <v>0</v>
      </c>
      <c r="H41" s="40">
        <v>375</v>
      </c>
      <c r="I41" s="40">
        <v>2000</v>
      </c>
      <c r="J41" s="40">
        <v>250</v>
      </c>
      <c r="K41" s="59">
        <f>(E41+F41+H41+I41+J41)</f>
        <v>11384</v>
      </c>
      <c r="L41" s="47">
        <v>0</v>
      </c>
      <c r="M41" s="47">
        <v>0</v>
      </c>
      <c r="N41" s="74">
        <v>0</v>
      </c>
    </row>
    <row r="42" spans="1:14" s="61" customFormat="1" ht="28.5" customHeight="1" x14ac:dyDescent="0.25">
      <c r="A42" s="41">
        <v>28</v>
      </c>
      <c r="B42" s="39" t="s">
        <v>208</v>
      </c>
      <c r="C42" s="38" t="s">
        <v>209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6">
        <v>0</v>
      </c>
    </row>
    <row r="43" spans="1:14" s="25" customFormat="1" ht="14.25" customHeight="1" x14ac:dyDescent="0.25">
      <c r="A43" s="68">
        <v>29</v>
      </c>
      <c r="B43" s="69" t="s">
        <v>150</v>
      </c>
      <c r="C43" s="70"/>
      <c r="D43" s="69" t="s">
        <v>122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6">
        <f>(E43+F43+H43+I43+J43)</f>
        <v>0</v>
      </c>
      <c r="L43" s="47">
        <v>0</v>
      </c>
      <c r="M43" s="47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4">
        <v>0</v>
      </c>
    </row>
    <row r="45" spans="1:14" s="25" customFormat="1" ht="13.5" customHeight="1" x14ac:dyDescent="0.25">
      <c r="A45" s="93" t="s">
        <v>124</v>
      </c>
      <c r="B45" s="94"/>
      <c r="C45" s="94"/>
      <c r="D45" s="94"/>
      <c r="E45" s="71"/>
      <c r="F45" s="71"/>
      <c r="G45" s="71"/>
      <c r="H45" s="71"/>
      <c r="I45" s="71"/>
      <c r="J45" s="71"/>
      <c r="K45" s="71"/>
      <c r="L45" s="49"/>
      <c r="M45" s="49"/>
      <c r="N45" s="75"/>
    </row>
    <row r="46" spans="1:14" s="25" customFormat="1" ht="14.25" customHeight="1" x14ac:dyDescent="0.25">
      <c r="A46" s="41">
        <v>31</v>
      </c>
      <c r="B46" s="39" t="s">
        <v>151</v>
      </c>
      <c r="C46" s="38" t="s">
        <v>149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4">
        <v>0</v>
      </c>
    </row>
    <row r="47" spans="1:14" s="61" customFormat="1" ht="14.25" customHeight="1" x14ac:dyDescent="0.25">
      <c r="A47" s="41">
        <v>32</v>
      </c>
      <c r="B47" s="39" t="s">
        <v>205</v>
      </c>
      <c r="C47" s="38" t="s">
        <v>206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6">
        <v>0</v>
      </c>
    </row>
    <row r="48" spans="1:14" s="61" customFormat="1" ht="14.25" customHeight="1" x14ac:dyDescent="0.25">
      <c r="A48" s="41">
        <v>33</v>
      </c>
      <c r="B48" s="39" t="s">
        <v>192</v>
      </c>
      <c r="C48" s="38" t="s">
        <v>193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6">
        <v>0</v>
      </c>
    </row>
    <row r="49" spans="1:14" s="25" customFormat="1" ht="13.5" customHeight="1" x14ac:dyDescent="0.25">
      <c r="A49" s="93" t="s">
        <v>125</v>
      </c>
      <c r="B49" s="94"/>
      <c r="C49" s="94"/>
      <c r="D49" s="94"/>
      <c r="E49" s="71"/>
      <c r="F49" s="71"/>
      <c r="G49" s="71"/>
      <c r="H49" s="71"/>
      <c r="I49" s="71"/>
      <c r="J49" s="71"/>
      <c r="K49" s="71"/>
      <c r="L49" s="49"/>
      <c r="M49" s="49"/>
      <c r="N49" s="75"/>
    </row>
    <row r="50" spans="1:14" s="25" customFormat="1" ht="14.25" customHeight="1" x14ac:dyDescent="0.25">
      <c r="A50" s="41">
        <v>34</v>
      </c>
      <c r="B50" s="39" t="s">
        <v>181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4">
        <v>0</v>
      </c>
    </row>
    <row r="51" spans="1:14" s="25" customFormat="1" ht="14.25" customHeight="1" x14ac:dyDescent="0.25">
      <c r="A51" s="41">
        <v>35</v>
      </c>
      <c r="B51" s="39" t="s">
        <v>199</v>
      </c>
      <c r="C51" s="38" t="s">
        <v>200</v>
      </c>
      <c r="D51" s="39" t="s">
        <v>122</v>
      </c>
      <c r="E51" s="40">
        <f>3757</f>
        <v>3757</v>
      </c>
      <c r="F51" s="40">
        <f>1800</f>
        <v>1800</v>
      </c>
      <c r="G51" s="40">
        <v>0</v>
      </c>
      <c r="H51" s="40">
        <f>375</f>
        <v>375</v>
      </c>
      <c r="I51" s="40">
        <f>1800</f>
        <v>1800</v>
      </c>
      <c r="J51" s="40">
        <f>250</f>
        <v>250</v>
      </c>
      <c r="K51" s="59">
        <f>(E51+F51+H51+I51+J51)</f>
        <v>7982</v>
      </c>
      <c r="L51" s="47">
        <v>0</v>
      </c>
      <c r="M51" s="47">
        <v>0</v>
      </c>
      <c r="N51" s="74">
        <v>0</v>
      </c>
    </row>
    <row r="52" spans="1:14" s="25" customFormat="1" ht="14.25" customHeight="1" x14ac:dyDescent="0.25">
      <c r="A52" s="41">
        <v>36</v>
      </c>
      <c r="B52" s="39" t="s">
        <v>165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4">
        <v>0</v>
      </c>
    </row>
    <row r="53" spans="1:14" s="25" customFormat="1" ht="13.5" customHeight="1" x14ac:dyDescent="0.25">
      <c r="A53" s="93" t="s">
        <v>129</v>
      </c>
      <c r="B53" s="94"/>
      <c r="C53" s="94"/>
      <c r="D53" s="94"/>
      <c r="E53" s="71"/>
      <c r="F53" s="71"/>
      <c r="G53" s="71"/>
      <c r="H53" s="71"/>
      <c r="I53" s="71"/>
      <c r="J53" s="71"/>
      <c r="K53" s="71"/>
      <c r="L53" s="49"/>
      <c r="M53" s="49"/>
      <c r="N53" s="75"/>
    </row>
    <row r="54" spans="1:14" s="25" customFormat="1" ht="14.25" customHeight="1" x14ac:dyDescent="0.25">
      <c r="A54" s="41">
        <v>37</v>
      </c>
      <c r="B54" s="39" t="s">
        <v>150</v>
      </c>
      <c r="C54" s="38"/>
      <c r="D54" s="39" t="s">
        <v>118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59">
        <f>(E54+F54+H54+I54+J54)</f>
        <v>0</v>
      </c>
      <c r="L54" s="47">
        <v>0</v>
      </c>
      <c r="M54" s="47">
        <v>0</v>
      </c>
      <c r="N54" s="74">
        <v>0</v>
      </c>
    </row>
    <row r="55" spans="1:14" s="25" customFormat="1" ht="14.25" customHeight="1" x14ac:dyDescent="0.25">
      <c r="A55" s="41">
        <v>38</v>
      </c>
      <c r="B55" s="39" t="s">
        <v>150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4">
        <v>0</v>
      </c>
    </row>
    <row r="56" spans="1:14" s="61" customFormat="1" ht="14.25" customHeight="1" thickBot="1" x14ac:dyDescent="0.3">
      <c r="A56" s="42">
        <v>39</v>
      </c>
      <c r="B56" s="39" t="s">
        <v>190</v>
      </c>
      <c r="C56" s="38" t="s">
        <v>191</v>
      </c>
      <c r="D56" s="43" t="s">
        <v>118</v>
      </c>
      <c r="E56" s="67">
        <v>6759</v>
      </c>
      <c r="F56" s="67">
        <v>2000</v>
      </c>
      <c r="G56" s="67">
        <v>0</v>
      </c>
      <c r="H56" s="67">
        <v>375</v>
      </c>
      <c r="I56" s="67">
        <v>2000</v>
      </c>
      <c r="J56" s="67">
        <v>250</v>
      </c>
      <c r="K56" s="59">
        <f>(E56+F56+H56+I56+J56)</f>
        <v>11384</v>
      </c>
      <c r="L56" s="60">
        <v>0</v>
      </c>
      <c r="M56" s="60">
        <v>0</v>
      </c>
      <c r="N56" s="76">
        <v>0</v>
      </c>
    </row>
    <row r="57" spans="1:14" ht="16.5" thickBot="1" x14ac:dyDescent="0.3">
      <c r="A57" s="107" t="s">
        <v>20</v>
      </c>
      <c r="B57" s="108"/>
      <c r="C57" s="108"/>
      <c r="D57" s="109"/>
      <c r="E57" s="55">
        <f t="shared" ref="E57:J57" si="1">SUM(E9:E56)</f>
        <v>172276.46</v>
      </c>
      <c r="F57" s="55">
        <f t="shared" si="1"/>
        <v>57553.86</v>
      </c>
      <c r="G57" s="55">
        <f t="shared" si="1"/>
        <v>50</v>
      </c>
      <c r="H57" s="55">
        <f t="shared" si="1"/>
        <v>9375</v>
      </c>
      <c r="I57" s="55">
        <f t="shared" si="1"/>
        <v>61048.08</v>
      </c>
      <c r="J57" s="55">
        <f t="shared" si="1"/>
        <v>7911.57</v>
      </c>
      <c r="K57" s="55">
        <f>SUM(K9:K56)</f>
        <v>308214.96999999997</v>
      </c>
      <c r="L57" s="56">
        <f>SUM(L9:L56)</f>
        <v>0</v>
      </c>
      <c r="M57" s="57">
        <f>SUM(M9:M56)</f>
        <v>0</v>
      </c>
      <c r="N57" s="57">
        <f>SUM(N9:N56)</f>
        <v>0</v>
      </c>
    </row>
    <row r="58" spans="1:14" ht="12.75" customHeight="1" thickBot="1" x14ac:dyDescent="0.3">
      <c r="A58" s="103" t="s">
        <v>139</v>
      </c>
      <c r="B58" s="104"/>
      <c r="C58" s="110" t="s">
        <v>216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2"/>
    </row>
    <row r="59" spans="1:14" ht="12.75" customHeight="1" thickBot="1" x14ac:dyDescent="0.3">
      <c r="A59" s="103"/>
      <c r="B59" s="104"/>
      <c r="C59" s="110" t="s">
        <v>214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2"/>
    </row>
    <row r="60" spans="1:14" ht="12.75" customHeight="1" thickBot="1" x14ac:dyDescent="0.3">
      <c r="A60" s="105"/>
      <c r="B60" s="106"/>
      <c r="C60" s="113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5"/>
    </row>
    <row r="61" spans="1:14" ht="11.25" customHeight="1" x14ac:dyDescent="0.25">
      <c r="A61" s="29"/>
      <c r="B61" s="37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5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172</v>
      </c>
      <c r="I64" s="27"/>
      <c r="J64" s="27"/>
      <c r="K64" s="52"/>
      <c r="M64" s="64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28"/>
      <c r="M65" s="66"/>
    </row>
    <row r="66" spans="1:16" ht="15" customHeight="1" x14ac:dyDescent="0.25">
      <c r="A66" s="29"/>
      <c r="I66" s="53"/>
      <c r="J66" s="53"/>
      <c r="K66" s="53"/>
    </row>
    <row r="67" spans="1:16" ht="12" customHeight="1" x14ac:dyDescent="0.25">
      <c r="A67" s="29"/>
      <c r="B67" s="35"/>
      <c r="C67" s="100"/>
      <c r="D67" s="100"/>
      <c r="E67" s="35"/>
      <c r="F67" s="35"/>
      <c r="G67" s="27"/>
      <c r="H67" s="63"/>
      <c r="I67" s="101"/>
      <c r="J67" s="101"/>
      <c r="K67" s="101"/>
      <c r="L67" s="101"/>
      <c r="M67" s="101"/>
    </row>
    <row r="68" spans="1:16" ht="15" x14ac:dyDescent="0.25">
      <c r="A68" s="29"/>
      <c r="B68" s="36"/>
      <c r="C68" s="100"/>
      <c r="D68" s="100"/>
      <c r="E68" s="35"/>
      <c r="F68" s="35"/>
      <c r="G68" s="27"/>
      <c r="H68" s="62"/>
      <c r="I68" s="89"/>
      <c r="J68" s="89"/>
      <c r="K68" s="89"/>
      <c r="L68" s="89"/>
      <c r="M68" s="89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4">
    <mergeCell ref="A33:D33"/>
    <mergeCell ref="A17:D17"/>
    <mergeCell ref="C61:N61"/>
    <mergeCell ref="A58:B60"/>
    <mergeCell ref="A57:D57"/>
    <mergeCell ref="C58:N58"/>
    <mergeCell ref="C59:N59"/>
    <mergeCell ref="C60:N60"/>
    <mergeCell ref="I68:M68"/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I67:M67"/>
    <mergeCell ref="A35:D35"/>
    <mergeCell ref="C67:D67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2024-03-04T17:50:36Z</cp:lastPrinted>
  <dcterms:created xsi:type="dcterms:W3CDTF">2012-02-17T14:26:53Z</dcterms:created>
  <dcterms:modified xsi:type="dcterms:W3CDTF">2024-04-02T19:35:38Z</dcterms:modified>
</cp:coreProperties>
</file>