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5. Mayo 2024\Personal 011\"/>
    </mc:Choice>
  </mc:AlternateContent>
  <xr:revisionPtr revIDLastSave="0" documentId="13_ncr:1_{69B1B8EA-4CAA-466F-A98A-69EBA97CBB1E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7" l="1"/>
  <c r="M56" i="7"/>
  <c r="I28" i="7" l="1"/>
  <c r="J28" i="7"/>
  <c r="F28" i="7"/>
  <c r="E28" i="7"/>
  <c r="J54" i="7"/>
  <c r="I54" i="7"/>
  <c r="H54" i="7"/>
  <c r="F54" i="7"/>
  <c r="E54" i="7"/>
  <c r="J13" i="7"/>
  <c r="I13" i="7"/>
  <c r="F13" i="7"/>
  <c r="E13" i="7"/>
  <c r="J31" i="7"/>
  <c r="I31" i="7"/>
  <c r="F31" i="7"/>
  <c r="E31" i="7"/>
  <c r="J30" i="7" l="1"/>
  <c r="I30" i="7"/>
  <c r="F30" i="7"/>
  <c r="E30" i="7"/>
  <c r="K34" i="7" l="1"/>
  <c r="J47" i="7"/>
  <c r="I47" i="7"/>
  <c r="H47" i="7"/>
  <c r="F47" i="7"/>
  <c r="E47" i="7"/>
  <c r="K47" i="7" l="1"/>
  <c r="K27" i="7"/>
  <c r="I32" i="7" l="1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<sst xmlns="http://schemas.openxmlformats.org/spreadsheetml/2006/main" count="311" uniqueCount="218">
  <si>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</si>
  <si>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</si>
  <si>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</si>
  <si>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</si>
  <si>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</si>
  <si>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</si>
  <si>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</si>
  <si>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</si>
  <si>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</si>
  <si>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</si>
  <si>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</si>
  <si>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</si>
  <si>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</si>
  <si>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</si>
  <si>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</si>
  <si>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</si>
  <si>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</si>
  <si>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</si>
  <si>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</si>
  <si>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</si>
  <si>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</si>
  <si>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</si>
  <si>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</si>
  <si>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</si>
  <si>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</si>
  <si>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</si>
  <si>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</si>
  <si>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</si>
  <si>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</si>
  <si>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</si>
  <si>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</si>
  <si>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</si>
  <si>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</si>
  <si>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</si>
  <si>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</si>
  <si>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</si>
  <si>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</si>
  <si>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</si>
  <si>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</si>
  <si>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</si>
  <si>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</si>
  <si>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</si>
  <si>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</si>
  <si>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</si>
  <si>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</si>
  <si>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</si>
  <si>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</si>
  <si>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</si>
  <si>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</si>
  <si>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</si>
  <si>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</si>
  <si>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</si>
  <si>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</si>
  <si>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</si>
  <si>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</si>
  <si>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</si>
  <si>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</si>
  <si>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</si>
  <si>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</si>
  <si>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</si>
  <si>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</si>
  <si>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</si>
  <si>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</si>
  <si>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</si>
  <si>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</si>
  <si>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</si>
  <si>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</si>
  <si>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</si>
  <si>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</si>
  <si>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</si>
  <si>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</si>
  <si>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</si>
  <si>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</si>
  <si>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</si>
  <si>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</si>
  <si>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</si>
  <si>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</si>
  <si>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</si>
  <si>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</si>
  <si>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</si>
  <si>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</si>
  <si>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</si>
  <si>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</si>
  <si>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</si>
  <si>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</si>
  <si>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</si>
  <si>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</si>
  <si>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</si>
  <si>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</si>
  <si>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</si>
  <si>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</si>
  <si>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</si>
  <si>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</si>
  <si>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</si>
  <si>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</si>
  <si>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</si>
  <si>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</si>
  <si>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</si>
  <si>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</si>
  <si>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</si>
  <si>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</si>
  <si>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</si>
  <si>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</si>
  <si>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</si>
  <si>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</si>
  <si>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</si>
  <si>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</si>
  <si>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</si>
  <si>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</si>
  <si>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</si>
  <si>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</si>
  <si>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</si>
  <si>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</si>
  <si>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</si>
  <si>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</si>
  <si>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</si>
  <si>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</si>
  <si>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</si>
  <si>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</si>
  <si>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</si>
  <si>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</si>
  <si>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</si>
  <si>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</si>
  <si>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</si>
  <si>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</si>
  <si>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</si>
  <si>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</si>
  <si>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</si>
  <si>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</si>
  <si>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</si>
  <si>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</si>
  <si>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</si>
  <si>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</si>
  <si>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</si>
  <si>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</si>
  <si>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</si>
  <si>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</si>
  <si>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</si>
  <si>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</si>
  <si>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</si>
  <si>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</si>
  <si>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</si>
  <si>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</si>
  <si>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</si>
  <si>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</si>
  <si>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</si>
  <si>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</si>
  <si>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</si>
  <si>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</si>
  <si>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</si>
  <si>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</si>
  <si>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</si>
  <si>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</si>
  <si>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</si>
  <si>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</si>
  <si>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</si>
  <si>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</si>
  <si>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</si>
  <si>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</si>
  <si>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</si>
  <si>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</si>
  <si>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</si>
  <si>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</si>
  <si>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</si>
  <si>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</si>
  <si>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</si>
  <si>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</si>
  <si>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</si>
  <si>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</si>
  <si>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</si>
  <si>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</si>
  <si>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</si>
  <si>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</si>
  <si>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</si>
  <si>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</si>
  <si>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</si>
  <si>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</si>
  <si>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</si>
  <si>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</si>
  <si>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</si>
  <si>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</si>
  <si>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</si>
  <si>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</si>
  <si>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</si>
  <si>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</si>
  <si>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</si>
  <si>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</si>
  <si>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</si>
  <si>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</si>
  <si>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</si>
  <si>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</si>
  <si>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</si>
  <si>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</si>
  <si>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</si>
  <si>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</si>
  <si>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</si>
  <si>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</si>
  <si>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</si>
  <si>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</si>
  <si>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</si>
  <si>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</si>
  <si>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</si>
  <si>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</si>
  <si>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</si>
  <si>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</si>
  <si>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</si>
  <si>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</si>
  <si>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</si>
  <si>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</si>
  <si>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</si>
  <si>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</si>
  <si>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</si>
  <si>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Nómina del mes de mayo 2024</t>
  </si>
  <si>
    <t>37*</t>
  </si>
  <si>
    <t>JOSÉ ROGELIO PIRIR SIAN</t>
  </si>
  <si>
    <t>3039 01772 0110</t>
  </si>
  <si>
    <t xml:space="preserve">Casilla 17*: A José Pirir se le acreditaron 15 días pendientes del mes de abril mas el pago correspondiente al mes de mayo. </t>
  </si>
  <si>
    <t>Casilla 37*: A la Licenciada Lizbeth Arrivillaga se le acreditó el salario pendiente del mes de abril derivado del ascenso, además del correspondientes mes de mayo. El salario de abril como analista fue reintegrado.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</si>
</sst>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13</xdr:col>
      <xdr:colOff>3773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0" t="s">
        <v>113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4" spans="1:31" ht="15.75" thickBot="1" x14ac:dyDescent="0.3"/>
    <row r="5" spans="1:31" ht="32.25" customHeight="1" thickBot="1" x14ac:dyDescent="0.3">
      <c r="A5" s="76" t="s">
        <v>112</v>
      </c>
      <c r="B5" s="76" t="s">
        <v>2</v>
      </c>
      <c r="C5" s="76" t="s">
        <v>3</v>
      </c>
      <c r="D5" s="76" t="s">
        <v>0</v>
      </c>
      <c r="E5" s="76" t="s">
        <v>1</v>
      </c>
      <c r="F5" s="78" t="s">
        <v>86</v>
      </c>
      <c r="G5" s="76" t="s">
        <v>105</v>
      </c>
      <c r="H5" s="76" t="s">
        <v>4</v>
      </c>
      <c r="I5" s="76" t="s">
        <v>81</v>
      </c>
      <c r="J5" s="76" t="s">
        <v>5</v>
      </c>
      <c r="K5" s="76" t="s">
        <v>6</v>
      </c>
      <c r="L5" s="76" t="s">
        <v>7</v>
      </c>
      <c r="M5" s="76" t="s">
        <v>8</v>
      </c>
      <c r="N5" s="76" t="s">
        <v>82</v>
      </c>
      <c r="O5" s="76" t="s">
        <v>9</v>
      </c>
      <c r="P5" s="76" t="s">
        <v>10</v>
      </c>
      <c r="Q5" s="76" t="s">
        <v>11</v>
      </c>
      <c r="R5" s="76" t="s">
        <v>12</v>
      </c>
      <c r="S5" s="76" t="s">
        <v>13</v>
      </c>
      <c r="T5" s="76" t="s">
        <v>14</v>
      </c>
      <c r="U5" s="76" t="s">
        <v>15</v>
      </c>
      <c r="V5" s="76" t="s">
        <v>16</v>
      </c>
      <c r="W5" s="76" t="s">
        <v>17</v>
      </c>
      <c r="X5" s="76" t="s">
        <v>18</v>
      </c>
      <c r="Y5" s="76" t="s">
        <v>19</v>
      </c>
      <c r="Z5" s="76" t="s">
        <v>20</v>
      </c>
      <c r="AA5" s="85" t="s">
        <v>83</v>
      </c>
      <c r="AB5" s="86"/>
      <c r="AC5" s="87"/>
      <c r="AD5" s="83" t="s">
        <v>93</v>
      </c>
      <c r="AE5" s="81" t="s">
        <v>89</v>
      </c>
    </row>
    <row r="6" spans="1:31" ht="16.5" hidden="1" thickBot="1" x14ac:dyDescent="0.3">
      <c r="A6" s="77"/>
      <c r="B6" s="77"/>
      <c r="C6" s="77"/>
      <c r="D6" s="77"/>
      <c r="E6" s="77"/>
      <c r="F6" s="79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22" t="s">
        <v>90</v>
      </c>
      <c r="AB6" s="22" t="s">
        <v>91</v>
      </c>
      <c r="AC6" s="22" t="s">
        <v>92</v>
      </c>
      <c r="AD6" s="84"/>
      <c r="AE6" s="8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C32" zoomScale="110" zoomScaleNormal="98" zoomScaleSheetLayoutView="110" zoomScalePageLayoutView="40" workbookViewId="0">
      <selection activeCell="C61" sqref="C61:N61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104" t="s">
        <v>85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s="23" customFormat="1" ht="26.25" customHeight="1" x14ac:dyDescent="0.3">
      <c r="A2" s="105" t="s">
        <v>130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s="23" customFormat="1" ht="10.5" customHeight="1" x14ac:dyDescent="0.25">
      <c r="A3" s="106" t="s">
        <v>212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s="23" customFormat="1" ht="9.7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9" t="s">
        <v>156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</row>
    <row r="7" spans="1:14" s="25" customFormat="1" ht="30" customHeight="1" thickBot="1" x14ac:dyDescent="0.3">
      <c r="A7" s="50" t="s">
        <v>112</v>
      </c>
      <c r="B7" s="50" t="s">
        <v>161</v>
      </c>
      <c r="C7" s="50" t="s">
        <v>133</v>
      </c>
      <c r="D7" s="50" t="s">
        <v>81</v>
      </c>
      <c r="E7" s="50" t="s">
        <v>114</v>
      </c>
      <c r="F7" s="50" t="s">
        <v>157</v>
      </c>
      <c r="G7" s="50" t="s">
        <v>158</v>
      </c>
      <c r="H7" s="50" t="s">
        <v>159</v>
      </c>
      <c r="I7" s="50" t="s">
        <v>18</v>
      </c>
      <c r="J7" s="50" t="s">
        <v>115</v>
      </c>
      <c r="K7" s="50" t="s">
        <v>164</v>
      </c>
      <c r="L7" s="44" t="s">
        <v>160</v>
      </c>
      <c r="M7" s="45" t="s">
        <v>162</v>
      </c>
      <c r="N7" s="45" t="s">
        <v>163</v>
      </c>
    </row>
    <row r="8" spans="1:14" s="25" customFormat="1" ht="13.5" customHeight="1" x14ac:dyDescent="0.25">
      <c r="A8" s="107" t="s">
        <v>116</v>
      </c>
      <c r="B8" s="108"/>
      <c r="C8" s="108"/>
      <c r="D8" s="108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145</v>
      </c>
      <c r="C9" s="38" t="s">
        <v>146</v>
      </c>
      <c r="D9" s="39" t="s">
        <v>46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179</v>
      </c>
      <c r="C10" s="38" t="s">
        <v>180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154</v>
      </c>
      <c r="C11" s="38" t="s">
        <v>147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88" t="s">
        <v>137</v>
      </c>
      <c r="B12" s="89"/>
      <c r="C12" s="89"/>
      <c r="D12" s="89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186</v>
      </c>
      <c r="C13" s="38" t="s">
        <v>187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88" t="s">
        <v>128</v>
      </c>
      <c r="B14" s="89"/>
      <c r="C14" s="89"/>
      <c r="D14" s="89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176</v>
      </c>
      <c r="C15" s="38" t="s">
        <v>175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150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88" t="s">
        <v>121</v>
      </c>
      <c r="B17" s="89"/>
      <c r="C17" s="89"/>
      <c r="D17" s="89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166</v>
      </c>
      <c r="C18" s="38" t="s">
        <v>167</v>
      </c>
      <c r="D18" s="39" t="s">
        <v>118</v>
      </c>
      <c r="E18" s="40">
        <v>6759</v>
      </c>
      <c r="F18" s="40">
        <v>2000</v>
      </c>
      <c r="G18" s="40">
        <v>0</v>
      </c>
      <c r="H18" s="40">
        <v>375</v>
      </c>
      <c r="I18" s="40">
        <v>2000</v>
      </c>
      <c r="J18" s="40"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196</v>
      </c>
      <c r="C19" s="38" t="s">
        <v>197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194</v>
      </c>
      <c r="C20" s="38" t="s">
        <v>195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177</v>
      </c>
      <c r="C21" s="38" t="s">
        <v>178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152</v>
      </c>
      <c r="C22" s="38" t="s">
        <v>153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150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150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168</v>
      </c>
      <c r="C25" s="38" t="s">
        <v>169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182</v>
      </c>
      <c r="C26" s="38" t="s">
        <v>183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201</v>
      </c>
      <c r="C27" s="38" t="s">
        <v>202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214</v>
      </c>
      <c r="C28" s="38" t="s">
        <v>215</v>
      </c>
      <c r="D28" s="39" t="s">
        <v>119</v>
      </c>
      <c r="E28" s="58">
        <f>1105+552.5</f>
        <v>1657.5</v>
      </c>
      <c r="F28" s="58">
        <f>1000+500</f>
        <v>1500</v>
      </c>
      <c r="G28" s="58">
        <v>0</v>
      </c>
      <c r="H28" s="58">
        <v>0</v>
      </c>
      <c r="I28" s="58">
        <f>1062+500+31</f>
        <v>1593</v>
      </c>
      <c r="J28" s="58">
        <f>250+125</f>
        <v>375</v>
      </c>
      <c r="K28" s="59">
        <f>(E28+F28+G28+H28+I28+J28)</f>
        <v>5125.5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188</v>
      </c>
      <c r="C29" s="38" t="s">
        <v>189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211</v>
      </c>
      <c r="C30" s="69" t="s">
        <v>210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140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155</v>
      </c>
      <c r="C31" s="38" t="s">
        <v>148</v>
      </c>
      <c r="D31" s="39" t="s">
        <v>120</v>
      </c>
      <c r="E31" s="58">
        <f>1168</f>
        <v>1168</v>
      </c>
      <c r="F31" s="58">
        <f>280</f>
        <v>280</v>
      </c>
      <c r="G31" s="58">
        <v>0</v>
      </c>
      <c r="H31" s="58">
        <v>0</v>
      </c>
      <c r="I31" s="58">
        <f>(1720+63)</f>
        <v>1783</v>
      </c>
      <c r="J31" s="58">
        <f>250</f>
        <v>250</v>
      </c>
      <c r="K31" s="59">
        <f>(E31+F31+G31+H31+I31+J31)</f>
        <v>3481</v>
      </c>
      <c r="L31" s="60">
        <v>0</v>
      </c>
      <c r="M31" s="60">
        <v>397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88" t="s">
        <v>126</v>
      </c>
      <c r="B33" s="89"/>
      <c r="C33" s="89"/>
      <c r="D33" s="89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198</v>
      </c>
      <c r="C34" s="38" t="s">
        <v>207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88" t="s">
        <v>123</v>
      </c>
      <c r="B35" s="89"/>
      <c r="C35" s="89"/>
      <c r="D35" s="89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203</v>
      </c>
      <c r="C36" s="38" t="s">
        <v>204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170</v>
      </c>
      <c r="C38" s="38" t="s">
        <v>171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184</v>
      </c>
      <c r="C39" s="38" t="s">
        <v>185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88" t="s">
        <v>127</v>
      </c>
      <c r="B40" s="89"/>
      <c r="C40" s="89"/>
      <c r="D40" s="89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173</v>
      </c>
      <c r="C41" s="38" t="s">
        <v>174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208</v>
      </c>
      <c r="C42" s="38" t="s">
        <v>209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25" customFormat="1" ht="14.25" customHeight="1" x14ac:dyDescent="0.25">
      <c r="A43" s="67">
        <v>29</v>
      </c>
      <c r="B43" s="68" t="s">
        <v>150</v>
      </c>
      <c r="C43" s="69"/>
      <c r="D43" s="68" t="s">
        <v>122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6">
        <f>(E43+F43+H43+I43+J43)</f>
        <v>0</v>
      </c>
      <c r="L43" s="47">
        <v>0</v>
      </c>
      <c r="M43" s="47">
        <v>0</v>
      </c>
      <c r="N43" s="73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88" t="s">
        <v>124</v>
      </c>
      <c r="B45" s="89"/>
      <c r="C45" s="89"/>
      <c r="D45" s="89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151</v>
      </c>
      <c r="C46" s="38" t="s">
        <v>149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205</v>
      </c>
      <c r="C47" s="38" t="s">
        <v>206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192</v>
      </c>
      <c r="C48" s="38" t="s">
        <v>193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88" t="s">
        <v>125</v>
      </c>
      <c r="B49" s="89"/>
      <c r="C49" s="89"/>
      <c r="D49" s="89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181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150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165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88" t="s">
        <v>129</v>
      </c>
      <c r="B53" s="89"/>
      <c r="C53" s="89"/>
      <c r="D53" s="89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 t="s">
        <v>213</v>
      </c>
      <c r="B54" s="39" t="s">
        <v>199</v>
      </c>
      <c r="C54" s="38" t="s">
        <v>200</v>
      </c>
      <c r="D54" s="39" t="s">
        <v>118</v>
      </c>
      <c r="E54" s="58">
        <f>6759*2</f>
        <v>13518</v>
      </c>
      <c r="F54" s="58">
        <f>2000*2</f>
        <v>4000</v>
      </c>
      <c r="G54" s="58">
        <v>0</v>
      </c>
      <c r="H54" s="58">
        <f>375*2</f>
        <v>750</v>
      </c>
      <c r="I54" s="58">
        <f>2000*2</f>
        <v>4000</v>
      </c>
      <c r="J54" s="58">
        <f>250*2</f>
        <v>500</v>
      </c>
      <c r="K54" s="59">
        <f>(E54+F54+H54+I54+J54)</f>
        <v>22768</v>
      </c>
      <c r="L54" s="60">
        <v>0</v>
      </c>
      <c r="M54" s="60">
        <f>140+468</f>
        <v>608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150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190</v>
      </c>
      <c r="C56" s="38" t="s">
        <v>191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f>140+472</f>
        <v>612</v>
      </c>
      <c r="N56" s="75">
        <v>0</v>
      </c>
    </row>
    <row r="57" spans="1:14" ht="16.5" thickBot="1" x14ac:dyDescent="0.3">
      <c r="A57" s="95" t="s">
        <v>20</v>
      </c>
      <c r="B57" s="96"/>
      <c r="C57" s="96"/>
      <c r="D57" s="97"/>
      <c r="E57" s="55">
        <f t="shared" ref="E57:J57" si="1">SUM(E9:E56)</f>
        <v>185077.5</v>
      </c>
      <c r="F57" s="55">
        <f t="shared" si="1"/>
        <v>61980</v>
      </c>
      <c r="G57" s="55">
        <f t="shared" si="1"/>
        <v>50</v>
      </c>
      <c r="H57" s="55">
        <f t="shared" si="1"/>
        <v>9750</v>
      </c>
      <c r="I57" s="55">
        <f t="shared" si="1"/>
        <v>64964</v>
      </c>
      <c r="J57" s="55">
        <f t="shared" si="1"/>
        <v>8625</v>
      </c>
      <c r="K57" s="55">
        <f>SUM(K9:K56)</f>
        <v>330446.5</v>
      </c>
      <c r="L57" s="56">
        <f>SUM(L9:L56)</f>
        <v>0</v>
      </c>
      <c r="M57" s="57">
        <f>SUM(M9:M56)</f>
        <v>1757</v>
      </c>
      <c r="N57" s="57">
        <f>SUM(N9:N56)</f>
        <v>0</v>
      </c>
    </row>
    <row r="58" spans="1:14" ht="12.75" customHeight="1" thickBot="1" x14ac:dyDescent="0.3">
      <c r="A58" s="91" t="s">
        <v>139</v>
      </c>
      <c r="B58" s="92"/>
      <c r="C58" s="98" t="s">
        <v>216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100"/>
    </row>
    <row r="59" spans="1:14" ht="12.75" customHeight="1" thickBot="1" x14ac:dyDescent="0.3">
      <c r="A59" s="91"/>
      <c r="B59" s="92"/>
      <c r="C59" s="98" t="s">
        <v>217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</row>
    <row r="60" spans="1:14" ht="12.75" customHeight="1" thickBot="1" x14ac:dyDescent="0.3">
      <c r="A60" s="93"/>
      <c r="B60" s="9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3"/>
    </row>
    <row r="61" spans="1:14" ht="11.25" customHeight="1" x14ac:dyDescent="0.25">
      <c r="A61" s="29"/>
      <c r="B61" s="37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172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28"/>
      <c r="M65" s="65"/>
    </row>
    <row r="66" spans="1:16" ht="15" customHeight="1" x14ac:dyDescent="0.25">
      <c r="A66" s="29"/>
      <c r="I66" s="53"/>
      <c r="J66" s="53"/>
      <c r="K66" s="28"/>
    </row>
    <row r="67" spans="1:16" ht="12" customHeight="1" x14ac:dyDescent="0.25">
      <c r="A67" s="29"/>
      <c r="B67" s="35"/>
      <c r="C67" s="112"/>
      <c r="D67" s="112"/>
      <c r="E67" s="35"/>
      <c r="F67" s="35"/>
      <c r="G67" s="27"/>
      <c r="H67" s="63"/>
      <c r="I67" s="63"/>
      <c r="J67" s="63"/>
      <c r="K67" s="63"/>
      <c r="L67" s="63"/>
      <c r="M67" s="63"/>
    </row>
    <row r="68" spans="1:16" ht="15" x14ac:dyDescent="0.25">
      <c r="A68" s="29"/>
      <c r="B68" s="36"/>
      <c r="C68" s="112"/>
      <c r="D68" s="112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2024-06-04T17:41:12Z</cp:lastPrinted>
  <dcterms:created xsi:type="dcterms:W3CDTF">2012-02-17T14:26:53Z</dcterms:created>
  <dcterms:modified xsi:type="dcterms:W3CDTF">2024-06-04T19:27:22Z</dcterms:modified>
</cp:coreProperties>
</file>