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5. Mayo\Personal 022\"/>
    </mc:Choice>
  </mc:AlternateContent>
  <xr:revisionPtr revIDLastSave="0" documentId="13_ncr:1_{CAE05012-9386-46E8-905C-56614F16C44B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'!$B$7:$I$40</definedName>
    <definedName name="_xlnm.Print_Area" localSheetId="1">'IGSNS '!$A$1:$M$45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  <c r="H22" i="7"/>
  <c r="G22" i="7"/>
  <c r="G14" i="7"/>
  <c r="F14" i="7"/>
  <c r="I28" i="7"/>
  <c r="H28" i="7"/>
  <c r="G28" i="7"/>
  <c r="F28" i="7"/>
  <c r="H10" i="7"/>
  <c r="G10" i="7"/>
  <c r="F10" i="7"/>
  <c r="I22" i="7" l="1"/>
  <c r="I29" i="7" s="1"/>
  <c r="H12" i="7"/>
  <c r="G12" i="7"/>
  <c r="F12" i="7"/>
  <c r="I24" i="7" l="1"/>
  <c r="I20" i="7" l="1"/>
  <c r="I18" i="7"/>
  <c r="I17" i="7"/>
  <c r="I15" i="7" l="1"/>
  <c r="I10" i="7" l="1"/>
  <c r="I12" i="7"/>
  <c r="I14" i="7"/>
  <c r="I26" i="7"/>
  <c r="J29" i="7" l="1"/>
  <c r="K29" i="7"/>
  <c r="L29" i="7"/>
  <c r="Z7" i="1"/>
  <c r="AD7" i="1"/>
  <c r="Z8" i="1"/>
  <c r="AE8" i="1" s="1"/>
  <c r="AD8" i="1"/>
  <c r="Z9" i="1"/>
  <c r="AD9" i="1"/>
  <c r="AE9" i="1"/>
  <c r="Z10" i="1"/>
  <c r="AD10" i="1"/>
  <c r="Z11" i="1"/>
  <c r="AE11" i="1" s="1"/>
  <c r="AD11" i="1"/>
  <c r="Z12" i="1"/>
  <c r="AD12" i="1"/>
  <c r="Z13" i="1"/>
  <c r="AD13" i="1"/>
  <c r="Z14" i="1"/>
  <c r="AD14" i="1"/>
  <c r="AE14" i="1" s="1"/>
  <c r="Z15" i="1"/>
  <c r="AD15" i="1"/>
  <c r="Z16" i="1"/>
  <c r="AD16" i="1"/>
  <c r="H29" i="7"/>
  <c r="F29" i="7"/>
  <c r="G29" i="7"/>
  <c r="AE10" i="1" l="1"/>
  <c r="AE16" i="1"/>
  <c r="AE15" i="1"/>
  <c r="AE7" i="1"/>
  <c r="AE13" i="1"/>
  <c r="AE12" i="1"/>
</calcChain>
</file>

<file path=xl/sharedStrings.xml><?xml version="1.0" encoding="utf-8"?>
<sst xmlns="http://schemas.openxmlformats.org/spreadsheetml/2006/main" count="223" uniqueCount="156">
  <si>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</si>
  <si>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</si>
  <si>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</si>
  <si>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</si>
  <si>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</si>
  <si>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</si>
  <si>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</si>
  <si>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</si>
  <si>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</si>
  <si>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</si>
  <si>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</si>
  <si>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</si>
  <si>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</si>
  <si>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</si>
  <si>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</si>
  <si>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</si>
  <si>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</si>
  <si>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</si>
  <si>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</si>
  <si>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</si>
  <si>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</si>
  <si>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</si>
  <si>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</si>
  <si>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</si>
  <si>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</si>
  <si>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</si>
  <si>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</si>
  <si>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</si>
  <si>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</si>
  <si>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</si>
  <si>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</si>
  <si>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</si>
  <si>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</si>
  <si>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</si>
  <si>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</si>
  <si>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</si>
  <si>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</si>
  <si>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</si>
  <si>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</si>
  <si>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</si>
  <si>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</si>
  <si>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</si>
  <si>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</si>
  <si>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</si>
  <si>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</si>
  <si>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</si>
  <si>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</si>
  <si>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</si>
  <si>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</si>
  <si>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</si>
  <si>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</si>
  <si>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</si>
  <si>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</si>
  <si>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</si>
  <si>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</si>
  <si>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</si>
  <si>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</si>
  <si>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</si>
  <si>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</si>
  <si>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</si>
  <si>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</si>
  <si>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</si>
  <si>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</si>
  <si>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</si>
  <si>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</si>
  <si>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</si>
  <si>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</si>
  <si>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</si>
  <si>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</si>
  <si>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</si>
  <si>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</si>
  <si>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</si>
  <si>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</si>
  <si>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</si>
  <si>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</si>
  <si>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</si>
  <si>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</si>
  <si>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</si>
  <si>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</si>
  <si>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</si>
  <si>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</si>
  <si>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</si>
  <si>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</si>
  <si>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</si>
  <si>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</si>
  <si>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</si>
  <si>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</si>
  <si>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</si>
  <si>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</si>
  <si>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</si>
  <si>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</si>
  <si>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</si>
  <si>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</si>
  <si>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</si>
  <si>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</si>
  <si>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</si>
  <si>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</si>
  <si>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</si>
  <si>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</si>
  <si>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</si>
  <si>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</si>
  <si>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</si>
  <si>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</si>
  <si>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</si>
  <si>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</si>
  <si>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</si>
  <si>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</si>
  <si>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</si>
  <si>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</si>
  <si>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</si>
  <si>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</si>
  <si>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</si>
  <si>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</si>
  <si>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</si>
  <si>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</si>
  <si>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</si>
  <si>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</si>
  <si>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</si>
  <si>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</si>
  <si>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</si>
  <si>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</si>
  <si>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</si>
  <si>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</si>
  <si>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</si>
  <si>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Subdirección de Recursos Humanos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</si>
  <si>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</si>
  <si>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</si>
  <si>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</si>
  <si>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</si>
  <si>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</si>
  <si>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</si>
  <si>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SUBINSPECTOR GENERAL</t>
  </si>
  <si>
    <t>2677 67625 0101</t>
  </si>
  <si>
    <t>DIRECTOR EJECUTIVO II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</si>
  <si>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</si>
  <si>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</si>
  <si>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</si>
  <si>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</si>
  <si>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</si>
  <si>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</si>
  <si>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MAGNOLIA EDITH ARÉVALO GIRÓN</t>
  </si>
  <si>
    <t>Vo.Bo.</t>
  </si>
  <si>
    <t>NOMBRE COMPLETO</t>
  </si>
  <si>
    <t>CARLOS EDUARDO RIVAS</t>
  </si>
  <si>
    <t>1875 92748 0101</t>
  </si>
  <si>
    <t>ANYA ETHELVINA VÁSQUEZ RODRÍGUEZ DE CERÓN</t>
  </si>
  <si>
    <t>CÓDIGO ÚNICO DE IDENTIFICACIÓN</t>
  </si>
  <si>
    <t>CARLOS HUMBERTO CASTELLANOS MORALES</t>
  </si>
  <si>
    <t>1938 92898 0101</t>
  </si>
  <si>
    <t>FREDY RODOLFO MICHELENA IBARRA</t>
  </si>
  <si>
    <t>DIRECCIÓN DE INSPECTORÍA DE GESTIÓN DE RIESGOS Y DEFENSA CIVIL</t>
  </si>
  <si>
    <t>2360 86758 0101</t>
  </si>
  <si>
    <t>Nómina del mes de Mayo 2025</t>
  </si>
  <si>
    <t>OSCAR RENÉ LÓPEZ MÉNDEZ</t>
  </si>
  <si>
    <t>1662 23115 0101</t>
  </si>
  <si>
    <t>Casilla 8: Oscar René López Méndez se le acreditaron 10 días pendientes de salario correspondiente al mes de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</si>
</sst>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3" xfId="0" applyNumberFormat="1" applyFont="1" applyFill="1" applyBorder="1" applyAlignment="1">
      <alignment horizontal="center" vertical="center" wrapText="1"/>
    </xf>
    <xf numFmtId="164" fontId="19" fillId="5" borderId="34" xfId="0" applyNumberFormat="1" applyFont="1" applyFill="1" applyBorder="1" applyAlignment="1">
      <alignment horizontal="center" vertical="center" wrapText="1"/>
    </xf>
    <xf numFmtId="164" fontId="9" fillId="2" borderId="34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17" fillId="0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left" vertical="center" wrapText="1"/>
    </xf>
    <xf numFmtId="0" fontId="9" fillId="2" borderId="38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34" xfId="1" applyFont="1" applyFill="1" applyBorder="1" applyAlignment="1">
      <alignment horizontal="left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461248</xdr:colOff>
      <xdr:row>0</xdr:row>
      <xdr:rowOff>87259</xdr:rowOff>
    </xdr:from>
    <xdr:to>
      <xdr:col>11</xdr:col>
      <xdr:colOff>29435</xdr:colOff>
      <xdr:row>4</xdr:row>
      <xdr:rowOff>269098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47855" y="87259"/>
          <a:ext cx="1288519" cy="123153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188072</xdr:colOff>
      <xdr:row>0</xdr:row>
      <xdr:rowOff>243417</xdr:rowOff>
    </xdr:from>
    <xdr:to>
      <xdr:col>2</xdr:col>
      <xdr:colOff>883821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072" y="243417"/>
          <a:ext cx="1108499" cy="1086416"/>
        </a:xfrm>
        <a:prstGeom prst="rect">
          <a:avLst/>
        </a:prstGeom>
      </xdr:spPr>
    </xdr:pic>
    <xdr:clientData/>
  </xdr:twoCellAnchor>
  <xdr:twoCellAnchor>
    <xdr:from>
      <xdr:col>6</xdr:col>
      <xdr:colOff>804333</xdr:colOff>
      <xdr:row>40</xdr:row>
      <xdr:rowOff>10583</xdr:rowOff>
    </xdr:from>
    <xdr:to>
      <xdr:col>10</xdr:col>
      <xdr:colOff>42545</xdr:colOff>
      <xdr:row>46</xdr:row>
      <xdr:rowOff>11218</xdr:rowOff>
    </xdr:to>
    <xdr:sp macro="" textlink="">
      <xdr:nvSpPr>
        <xdr:cNvPr id="6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0858500" y="7948083"/>
          <a:ext cx="3566795" cy="10801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</a:t>
          </a:r>
          <a:r>
            <a:rPr lang="es-GT" sz="14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Lic. Carlos Eduardo Rivas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Director Administrativo y Financiero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es-GT" sz="14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</a:t>
          </a:r>
          <a:endParaRPr lang="es-GT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90" t="s">
        <v>113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88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5" t="s">
        <v>83</v>
      </c>
      <c r="AB5" s="96"/>
      <c r="AC5" s="97"/>
      <c r="AD5" s="93" t="s">
        <v>93</v>
      </c>
      <c r="AE5" s="91" t="s">
        <v>89</v>
      </c>
    </row>
    <row r="6" spans="1:31" ht="16.5" hidden="1" thickBot="1" x14ac:dyDescent="0.3">
      <c r="A6" s="87"/>
      <c r="B6" s="87"/>
      <c r="C6" s="87"/>
      <c r="D6" s="87"/>
      <c r="E6" s="87"/>
      <c r="F6" s="89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4"/>
      <c r="AE6" s="92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3"/>
  <sheetViews>
    <sheetView showGridLines="0" tabSelected="1" view="pageBreakPreview" zoomScale="98" zoomScaleNormal="98" zoomScaleSheetLayoutView="98" zoomScalePageLayoutView="90" workbookViewId="0">
      <selection activeCell="K29" sqref="K29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7109375" style="24" customWidth="1"/>
    <col min="9" max="9" width="16.85546875" style="24" customWidth="1"/>
    <col min="10" max="10" width="12" style="24" customWidth="1"/>
    <col min="11" max="11" width="13.8554687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11" t="s">
        <v>85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68"/>
    </row>
    <row r="2" spans="1:13" s="23" customFormat="1" ht="26.25" customHeight="1" x14ac:dyDescent="0.3">
      <c r="B2" s="112" t="s">
        <v>124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69"/>
    </row>
    <row r="3" spans="1:13" s="23" customFormat="1" ht="10.5" customHeight="1" x14ac:dyDescent="0.25">
      <c r="B3" s="113" t="s">
        <v>152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70"/>
    </row>
    <row r="4" spans="1:13" s="23" customFormat="1" ht="9.75" customHeight="1" x14ac:dyDescent="0.25"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8" t="s">
        <v>130</v>
      </c>
      <c r="C6" s="109"/>
      <c r="D6" s="109"/>
      <c r="E6" s="109"/>
      <c r="F6" s="109"/>
      <c r="G6" s="109"/>
      <c r="H6" s="109"/>
      <c r="I6" s="109"/>
      <c r="J6" s="109"/>
      <c r="K6" s="109"/>
      <c r="L6" s="110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142</v>
      </c>
      <c r="D7" s="57" t="s">
        <v>146</v>
      </c>
      <c r="E7" s="57" t="s">
        <v>81</v>
      </c>
      <c r="F7" s="57" t="s">
        <v>114</v>
      </c>
      <c r="G7" s="57" t="s">
        <v>129</v>
      </c>
      <c r="H7" s="57" t="s">
        <v>115</v>
      </c>
      <c r="I7" s="57" t="s">
        <v>139</v>
      </c>
      <c r="J7" s="40" t="s">
        <v>136</v>
      </c>
      <c r="K7" s="56" t="s">
        <v>137</v>
      </c>
      <c r="L7" s="56" t="s">
        <v>138</v>
      </c>
      <c r="M7" s="73"/>
    </row>
    <row r="8" spans="1:13" s="25" customFormat="1" ht="13.5" customHeight="1" x14ac:dyDescent="0.25">
      <c r="A8" s="49"/>
      <c r="B8" s="123" t="s">
        <v>116</v>
      </c>
      <c r="C8" s="124"/>
      <c r="D8" s="124"/>
      <c r="E8" s="124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00" t="s">
        <v>126</v>
      </c>
      <c r="C9" s="101"/>
      <c r="D9" s="101"/>
      <c r="E9" s="10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147</v>
      </c>
      <c r="D10" s="42" t="s">
        <v>148</v>
      </c>
      <c r="E10" s="43" t="s">
        <v>131</v>
      </c>
      <c r="F10" s="36">
        <f>20000</f>
        <v>20000</v>
      </c>
      <c r="G10" s="36">
        <f>375</f>
        <v>375</v>
      </c>
      <c r="H10" s="36">
        <f>250</f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00" t="s">
        <v>123</v>
      </c>
      <c r="C11" s="101"/>
      <c r="D11" s="101"/>
      <c r="E11" s="10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27.75" customHeight="1" x14ac:dyDescent="0.25">
      <c r="A12" s="49"/>
      <c r="B12" s="37">
        <v>2</v>
      </c>
      <c r="C12" s="44" t="s">
        <v>145</v>
      </c>
      <c r="D12" s="42" t="s">
        <v>132</v>
      </c>
      <c r="E12" s="45" t="s">
        <v>133</v>
      </c>
      <c r="F12" s="36">
        <f>18000</f>
        <v>18000</v>
      </c>
      <c r="G12" s="36">
        <f>375</f>
        <v>375</v>
      </c>
      <c r="H12" s="36">
        <f>250</f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00" t="s">
        <v>117</v>
      </c>
      <c r="C13" s="101"/>
      <c r="D13" s="101"/>
      <c r="E13" s="10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143</v>
      </c>
      <c r="D14" s="42" t="s">
        <v>144</v>
      </c>
      <c r="E14" s="45" t="s">
        <v>133</v>
      </c>
      <c r="F14" s="48">
        <f>18000</f>
        <v>18000</v>
      </c>
      <c r="G14" s="48">
        <f>375</f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128</v>
      </c>
      <c r="D15" s="47"/>
      <c r="E15" s="45" t="s">
        <v>134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00" t="s">
        <v>121</v>
      </c>
      <c r="C16" s="101"/>
      <c r="D16" s="101"/>
      <c r="E16" s="10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140</v>
      </c>
      <c r="D17" s="42" t="s">
        <v>135</v>
      </c>
      <c r="E17" s="45" t="s">
        <v>133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128</v>
      </c>
      <c r="D18" s="42"/>
      <c r="E18" s="45" t="s">
        <v>134</v>
      </c>
      <c r="F18" s="48">
        <v>0</v>
      </c>
      <c r="G18" s="48">
        <v>0</v>
      </c>
      <c r="H18" s="48">
        <v>0</v>
      </c>
      <c r="I18" s="59">
        <f>(F18+G18+H18)</f>
        <v>0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00" t="s">
        <v>118</v>
      </c>
      <c r="C19" s="101"/>
      <c r="D19" s="101"/>
      <c r="E19" s="10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128</v>
      </c>
      <c r="D20" s="50"/>
      <c r="E20" s="45" t="s">
        <v>133</v>
      </c>
      <c r="F20" s="36">
        <v>0</v>
      </c>
      <c r="G20" s="36">
        <v>0</v>
      </c>
      <c r="H20" s="36">
        <v>0</v>
      </c>
      <c r="I20" s="59">
        <f>F20+G20+H20</f>
        <v>0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00" t="s">
        <v>122</v>
      </c>
      <c r="C21" s="101"/>
      <c r="D21" s="101"/>
      <c r="E21" s="10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153</v>
      </c>
      <c r="D22" s="42" t="s">
        <v>154</v>
      </c>
      <c r="E22" s="45" t="s">
        <v>133</v>
      </c>
      <c r="F22" s="36">
        <f>18000+6000</f>
        <v>24000</v>
      </c>
      <c r="G22" s="36">
        <f>375+125</f>
        <v>500</v>
      </c>
      <c r="H22" s="36">
        <f>250+83.33</f>
        <v>333.33</v>
      </c>
      <c r="I22" s="58">
        <f>F22+G22+H22</f>
        <v>24833.33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00" t="s">
        <v>119</v>
      </c>
      <c r="C23" s="101"/>
      <c r="D23" s="101"/>
      <c r="E23" s="10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128</v>
      </c>
      <c r="D24" s="52"/>
      <c r="E24" s="45" t="s">
        <v>133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00" t="s">
        <v>120</v>
      </c>
      <c r="C25" s="101"/>
      <c r="D25" s="101"/>
      <c r="E25" s="10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128</v>
      </c>
      <c r="D26" s="54"/>
      <c r="E26" s="45" t="s">
        <v>133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00" t="s">
        <v>150</v>
      </c>
      <c r="C27" s="101"/>
      <c r="D27" s="101"/>
      <c r="E27" s="10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85">
        <v>11</v>
      </c>
      <c r="C28" s="55" t="s">
        <v>149</v>
      </c>
      <c r="D28" s="52" t="s">
        <v>151</v>
      </c>
      <c r="E28" s="45" t="s">
        <v>133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760</v>
      </c>
      <c r="L28" s="83">
        <v>0</v>
      </c>
      <c r="M28" s="75"/>
    </row>
    <row r="29" spans="1:13" ht="16.5" thickBot="1" x14ac:dyDescent="0.3">
      <c r="B29" s="120" t="s">
        <v>20</v>
      </c>
      <c r="C29" s="121"/>
      <c r="D29" s="121"/>
      <c r="E29" s="122"/>
      <c r="F29" s="38">
        <f t="shared" ref="F29:L29" si="1">SUM(F9:F28)</f>
        <v>116000</v>
      </c>
      <c r="G29" s="38">
        <f t="shared" si="1"/>
        <v>2375</v>
      </c>
      <c r="H29" s="38">
        <f t="shared" si="1"/>
        <v>1583.33</v>
      </c>
      <c r="I29" s="63">
        <f>SUM(I9:I28)</f>
        <v>119958.33</v>
      </c>
      <c r="J29" s="39">
        <f t="shared" si="1"/>
        <v>0</v>
      </c>
      <c r="K29" s="39">
        <f t="shared" si="1"/>
        <v>760</v>
      </c>
      <c r="L29" s="39">
        <f t="shared" si="1"/>
        <v>0</v>
      </c>
      <c r="M29" s="76"/>
    </row>
    <row r="30" spans="1:13" ht="12.75" customHeight="1" x14ac:dyDescent="0.25">
      <c r="B30" s="114" t="s">
        <v>127</v>
      </c>
      <c r="C30" s="115"/>
      <c r="D30" s="105" t="s">
        <v>155</v>
      </c>
      <c r="E30" s="106"/>
      <c r="F30" s="106"/>
      <c r="G30" s="106"/>
      <c r="H30" s="106"/>
      <c r="I30" s="106"/>
      <c r="J30" s="106"/>
      <c r="K30" s="106"/>
      <c r="L30" s="107"/>
      <c r="M30" s="77"/>
    </row>
    <row r="31" spans="1:13" s="65" customFormat="1" ht="12.75" customHeight="1" x14ac:dyDescent="0.25">
      <c r="B31" s="116"/>
      <c r="C31" s="117"/>
      <c r="D31" s="125"/>
      <c r="E31" s="126"/>
      <c r="F31" s="126"/>
      <c r="G31" s="126"/>
      <c r="H31" s="126"/>
      <c r="I31" s="126"/>
      <c r="J31" s="126"/>
      <c r="K31" s="126"/>
      <c r="L31" s="127"/>
      <c r="M31" s="77"/>
    </row>
    <row r="32" spans="1:13" ht="12" customHeight="1" thickBot="1" x14ac:dyDescent="0.3">
      <c r="B32" s="118"/>
      <c r="C32" s="119"/>
      <c r="D32" s="128"/>
      <c r="E32" s="129"/>
      <c r="F32" s="129"/>
      <c r="G32" s="129"/>
      <c r="H32" s="129"/>
      <c r="I32" s="129"/>
      <c r="J32" s="129"/>
      <c r="K32" s="129"/>
      <c r="L32" s="130"/>
      <c r="M32" s="77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1.25" customHeight="1" x14ac:dyDescent="0.25">
      <c r="B35" s="29"/>
      <c r="C35" s="35"/>
      <c r="D35" s="35"/>
      <c r="E35" s="35"/>
      <c r="F35" s="35"/>
      <c r="G35" s="27"/>
      <c r="H35" s="27"/>
      <c r="I35" s="28"/>
    </row>
    <row r="36" spans="2:16" ht="12" customHeight="1" x14ac:dyDescent="0.25">
      <c r="B36" s="29"/>
      <c r="C36" s="33"/>
      <c r="D36" s="33"/>
      <c r="E36" s="33"/>
      <c r="F36" s="33"/>
      <c r="G36" s="27"/>
      <c r="H36" s="27"/>
      <c r="I36" s="28"/>
    </row>
    <row r="37" spans="2:16" ht="12" customHeight="1" x14ac:dyDescent="0.25">
      <c r="B37" s="29"/>
      <c r="I37" s="28"/>
      <c r="J37" s="84"/>
    </row>
    <row r="38" spans="2:16" ht="12" customHeight="1" x14ac:dyDescent="0.25">
      <c r="B38" s="29"/>
      <c r="H38" s="27"/>
      <c r="I38" s="28"/>
    </row>
    <row r="39" spans="2:16" ht="12" customHeight="1" x14ac:dyDescent="0.25">
      <c r="B39" s="29"/>
      <c r="H39" s="27"/>
      <c r="I39" s="28"/>
    </row>
    <row r="40" spans="2:16" ht="18" customHeight="1" x14ac:dyDescent="0.25">
      <c r="B40" s="30"/>
      <c r="I40" s="31"/>
    </row>
    <row r="41" spans="2:16" ht="15" x14ac:dyDescent="0.25">
      <c r="B41" s="29"/>
      <c r="C41" s="34" t="s">
        <v>125</v>
      </c>
      <c r="D41" s="102"/>
      <c r="E41" s="102"/>
      <c r="F41" s="65"/>
      <c r="G41" s="98" t="s">
        <v>141</v>
      </c>
      <c r="H41" s="98"/>
      <c r="I41" s="98"/>
      <c r="J41" s="98"/>
      <c r="K41" s="98"/>
      <c r="L41" s="28"/>
      <c r="M41" s="79"/>
      <c r="N41" s="65"/>
      <c r="O41" s="65"/>
      <c r="P41" s="65"/>
    </row>
    <row r="42" spans="2:16" ht="14.25" x14ac:dyDescent="0.25">
      <c r="B42" s="29"/>
      <c r="C42" s="33"/>
      <c r="D42" s="104"/>
      <c r="E42" s="104"/>
      <c r="F42" s="33"/>
      <c r="G42" s="99"/>
      <c r="H42" s="99"/>
      <c r="I42" s="99"/>
      <c r="J42" s="99"/>
      <c r="K42" s="99"/>
      <c r="L42" s="28"/>
      <c r="M42" s="79"/>
      <c r="N42" s="65"/>
      <c r="O42" s="65"/>
      <c r="P42" s="65"/>
    </row>
    <row r="43" spans="2:16" ht="15.75" customHeight="1" x14ac:dyDescent="0.25">
      <c r="B43" s="29"/>
      <c r="C43" s="34"/>
      <c r="D43" s="103"/>
      <c r="E43" s="103"/>
      <c r="F43" s="33"/>
      <c r="G43" s="99"/>
      <c r="H43" s="99"/>
      <c r="I43" s="99"/>
      <c r="J43" s="99"/>
      <c r="K43" s="99"/>
      <c r="L43" s="65"/>
      <c r="N43" s="65"/>
      <c r="O43" s="65"/>
      <c r="P43" s="65"/>
    </row>
  </sheetData>
  <autoFilter ref="B7:I40" xr:uid="{00000000-0009-0000-0000-000001000000}"/>
  <mergeCells count="25">
    <mergeCell ref="B6:L6"/>
    <mergeCell ref="B1:L1"/>
    <mergeCell ref="B2:L2"/>
    <mergeCell ref="B3:L4"/>
    <mergeCell ref="B30:C32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1:L31"/>
    <mergeCell ref="D32:L32"/>
    <mergeCell ref="G41:K41"/>
    <mergeCell ref="G42:K42"/>
    <mergeCell ref="G43:K43"/>
    <mergeCell ref="B23:E23"/>
    <mergeCell ref="B21:E21"/>
    <mergeCell ref="D41:E41"/>
    <mergeCell ref="D43:E43"/>
    <mergeCell ref="D42:E42"/>
    <mergeCell ref="D30:L30"/>
  </mergeCells>
  <printOptions horizontalCentered="1"/>
  <pageMargins left="1.3779527559055118" right="0.39370078740157483" top="0.6692913385826772" bottom="0.39370078740157483" header="0" footer="0"/>
  <pageSetup paperSize="5" scale="66" orientation="landscape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 Diego Ricardo Samayoa Hernández</cp:lastModifiedBy>
  <cp:lastPrinted>2025-06-03T15:57:24Z</cp:lastPrinted>
  <dcterms:created xsi:type="dcterms:W3CDTF">2012-02-17T14:26:53Z</dcterms:created>
  <dcterms:modified xsi:type="dcterms:W3CDTF">2025-06-03T16:03:00Z</dcterms:modified>
</cp:coreProperties>
</file>