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ink/ink1.xml" ContentType="application/inkml+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tcnsgob-my.sharepoint.com/personal/camarmol_stcns_gob_gt/Documents/Documentos/2026/DPL/TRC/"/>
    </mc:Choice>
  </mc:AlternateContent>
  <xr:revisionPtr revIDLastSave="12" documentId="13_ncr:1_{6EFBD0D5-A1FA-4648-ACDB-51FD05277622}" xr6:coauthVersionLast="47" xr6:coauthVersionMax="47" xr10:uidLastSave="{29A1FD8B-6AC5-47A4-929F-FCE6D3C5ABC1}"/>
  <bookViews>
    <workbookView xWindow="-120" yWindow="-120" windowWidth="29040" windowHeight="15720" xr2:uid="{3644100F-CEFF-43AC-A112-A8CF087CAA8D}"/>
  </bookViews>
  <sheets>
    <sheet name="Hoja1" sheetId="1" r:id="rId1"/>
    <sheet name="Hoja2" sheetId="2" r:id="rId2"/>
  </sheets>
  <definedNames>
    <definedName name="_xlnm.Print_Area" localSheetId="0">Hoja1!$A$2:$Q$34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 l="1"/>
  <c r="I10" i="1"/>
  <c r="M10" i="1" s="1"/>
  <c r="M13" i="1" s="1"/>
  <c r="F16" i="1"/>
  <c r="F17" i="1"/>
  <c r="F18" i="1"/>
  <c r="C54" i="2"/>
  <c r="C53" i="2"/>
  <c r="C52" i="2"/>
  <c r="B54" i="2"/>
  <c r="B53" i="2"/>
  <c r="B55" i="2" s="1"/>
  <c r="B52" i="2"/>
  <c r="C7" i="2"/>
  <c r="C6" i="2"/>
  <c r="C5" i="2"/>
  <c r="B7" i="2"/>
  <c r="B6" i="2"/>
  <c r="B5" i="2"/>
  <c r="C44" i="2"/>
  <c r="C43" i="2"/>
  <c r="C42" i="2"/>
  <c r="B44" i="2"/>
  <c r="B43" i="2"/>
  <c r="B42" i="2"/>
  <c r="F28" i="1"/>
  <c r="D28" i="1"/>
  <c r="I26" i="1"/>
  <c r="I27" i="1"/>
  <c r="I25" i="1"/>
  <c r="D44" i="2" l="1"/>
  <c r="D7" i="2"/>
  <c r="D52" i="2"/>
  <c r="C55" i="2"/>
  <c r="D55" i="2" s="1"/>
  <c r="D54" i="2"/>
  <c r="D53" i="2"/>
  <c r="C8" i="2"/>
  <c r="I4" i="2" s="1"/>
  <c r="I28" i="1"/>
  <c r="B45" i="2"/>
  <c r="D42" i="2"/>
  <c r="C45" i="2"/>
  <c r="B8" i="2"/>
  <c r="D43" i="2"/>
  <c r="D6" i="2"/>
  <c r="D5" i="2"/>
  <c r="Q18" i="1"/>
  <c r="Q17" i="1"/>
  <c r="Q16" i="1"/>
  <c r="D45" i="2" l="1"/>
  <c r="D56" i="2"/>
  <c r="D8" i="2"/>
</calcChain>
</file>

<file path=xl/sharedStrings.xml><?xml version="1.0" encoding="utf-8"?>
<sst xmlns="http://schemas.openxmlformats.org/spreadsheetml/2006/main" count="95" uniqueCount="78">
  <si>
    <t>Secretario Técnico, Secretaría Técnica del Consejo Nacional de Seguridad</t>
  </si>
  <si>
    <t>Lic. Ismael Alejandro Cifuentes Bustamante</t>
  </si>
  <si>
    <t>Sub-Coordinadora Secretaría Técnica del Consejo Nacional de Seguridad</t>
  </si>
  <si>
    <t>M.A. Reyna Aracely Corado Recinos</t>
  </si>
  <si>
    <t>Director General, Instituto Nacional de Estudios Estratégicos en Seguridad</t>
  </si>
  <si>
    <t>Dr. Pablo Daniel Rangel Romero</t>
  </si>
  <si>
    <t>Director Financiero, Secretaría Técnica del Consejo Nacional de Seguridad</t>
  </si>
  <si>
    <t>Lic. Luis Antonio Alfaro Cojulún</t>
  </si>
  <si>
    <t xml:space="preserve">Grupo 000: Servicios Personales </t>
  </si>
  <si>
    <t xml:space="preserve">Grupo 100: Servicios No Personales </t>
  </si>
  <si>
    <t>Grupo 200: Materiales y Suministros</t>
  </si>
  <si>
    <t>Grupo 300: Propiedad, Planta, Equipo e Intangible</t>
  </si>
  <si>
    <t xml:space="preserve">Grupo 400: Transferencias Corrientes </t>
  </si>
  <si>
    <t>030000 Orden Público y Seguridad Ciudadana STCNS</t>
  </si>
  <si>
    <t xml:space="preserve">SERVICIOS PERSONALES, TÉCNICOS Y PROFESIONALES </t>
  </si>
  <si>
    <t xml:space="preserve">PROGRAMAS PRESPUPUESTARIOS </t>
  </si>
  <si>
    <t>Estudios Estratégicos en Seguridad</t>
  </si>
  <si>
    <t xml:space="preserve">Inspectoría General del Sistema Nacional de Seguridad </t>
  </si>
  <si>
    <t>PRESUPUESTO VIGENTE</t>
  </si>
  <si>
    <t>PRESUPUESTO EJECUTADO</t>
  </si>
  <si>
    <t>PORCENTAJE DE EJECUCIÓN</t>
  </si>
  <si>
    <t>PRINCIPALES AVANCES O LOGROS MES DE JUNIO 2025</t>
  </si>
  <si>
    <t>STCNS</t>
  </si>
  <si>
    <t>INEES</t>
  </si>
  <si>
    <t>IGSNS</t>
  </si>
  <si>
    <t>Personal Permanente 022</t>
  </si>
  <si>
    <t xml:space="preserve">TABLERO DE RENDICIÓN DE CUENTAS </t>
  </si>
  <si>
    <t>Servicios técnicos o Profesionales 029</t>
  </si>
  <si>
    <t>Servicios técnicos o  Profesionales 18</t>
  </si>
  <si>
    <t>PROGRAMA 67</t>
  </si>
  <si>
    <t>PROGRAMA 68</t>
  </si>
  <si>
    <t>PROGRAMA 69</t>
  </si>
  <si>
    <t>Inspector General, Inspectoría General del Sistema Nacional de Seguridad</t>
  </si>
  <si>
    <t>Fortalecimiento y Apoyo al Sistema Nacional de Seguridad</t>
  </si>
  <si>
    <t>Dr. Carlos Humberto Castellanos Morales</t>
  </si>
  <si>
    <t>Región 1: Metropolitana</t>
  </si>
  <si>
    <t xml:space="preserve"> VIGENTE</t>
  </si>
  <si>
    <t>EJECUTADO</t>
  </si>
  <si>
    <t xml:space="preserve">VIGENTE </t>
  </si>
  <si>
    <t>SERVIDORES PÚBLICOS RESPONSABLES</t>
  </si>
  <si>
    <t>Vigente</t>
  </si>
  <si>
    <t>Ejecutado</t>
  </si>
  <si>
    <t>Gestión de Presupuesto por Mes
% Ejecución</t>
  </si>
  <si>
    <t>Porcentaje de Ejecución</t>
  </si>
  <si>
    <t>Personal 011 y 022</t>
  </si>
  <si>
    <t>GESTIÓN DE PRESUPUESTO</t>
  </si>
  <si>
    <t>SECRETARÍA TÉCNICA DEL CONSEJO NACIONAL DE SEGURIDAD (Programa 67)</t>
  </si>
  <si>
    <t>INSTITUTO NACIONAL DE ESTUDIOS ESTRATÉGICOS EN SEGURIDAD (Programa 68)</t>
  </si>
  <si>
    <t>INSPECTORÍA GENERAL DEL SISTEMA NACIONAL DE SEGURIDAD (Programa 69)</t>
  </si>
  <si>
    <t>Presupuesto Inicial Vigente STCNS 2026</t>
  </si>
  <si>
    <t>Presupuesto Inicial Vigente INEES 2026</t>
  </si>
  <si>
    <t>Presupuesto Inicial Vigente IGSNS 2026</t>
  </si>
  <si>
    <t>Presupuesto Ejecutado durante el mes de enero STCNS</t>
  </si>
  <si>
    <t>Presupuesto Ejecutado durante el mes de  enero INEES</t>
  </si>
  <si>
    <t>Presupuesto Ejecutado durante el mes de  enero IGSNS</t>
  </si>
  <si>
    <t>Porcentaje de Ejecución del mes de  enero STCNS</t>
  </si>
  <si>
    <t>Porcentaje de Ejecución  del mes de  enero INEES</t>
  </si>
  <si>
    <t>Porcentaje de Ejecución del mes de  enero IGSNS</t>
  </si>
  <si>
    <t>Presupuesto para pago de salarios y honorarios STCNS 2026</t>
  </si>
  <si>
    <t>Presupuesto para pago de salarios y honorarios INEES 2026</t>
  </si>
  <si>
    <t>Presupuesto para pago de salarios y honorarios IGSNS 2026</t>
  </si>
  <si>
    <t>ACTUALIZADO DEL 01 AL 31 DE ENERO DE 2026</t>
  </si>
  <si>
    <t>Presupuesto ejecutado en  pago de salarios y honorarios  en enero STCNS</t>
  </si>
  <si>
    <t>Presupuesto ejecutado en  pago de salarios y honorarios en enero INEES</t>
  </si>
  <si>
    <t>Presupuesto ejecutado en  pago de salarios y honorarios en enero IGSNS</t>
  </si>
  <si>
    <t>Porcentaje de ejecución en el pago de salarios y honorarios en enero STCNS</t>
  </si>
  <si>
    <t>Porcentaje de ejecución en el pago de salarios y honorarios en enero INEES</t>
  </si>
  <si>
    <t>Porcentaje de ejecución en el pago de salarios y honorarios en enero IGSNS</t>
  </si>
  <si>
    <t>PRINCIPALES AVANCES O LOGROS MES DE ENERO 2026</t>
  </si>
  <si>
    <t>Se atendió la convocatoria del Ministerio de Gobernación, en la cual se presentó la propuesta para la planificación del trabajo de la Comisión Nacional de Prevención de la Violencia y el Delito (CONAPRE). Por su parte, la STCNS presentó tres propuestas durante la reunión.</t>
  </si>
  <si>
    <t>Durante el mes de enero se llevó a cabo la conferencia “Contrainteligencia en la formación del personal del Sistema Nacional de Seguridad”, la cual resulta fundamental dentro del proceso formativo del personal que integra el Sistema Nacional de Seguridad (SNS). La actividad se desarrolló en las instalaciones del Instituto Nacional de Estudios Estratégicos en Seguridad (INEES) y contó con la participación de 34 personas, representantes de diversas instituciones, entre ellas la Secretaría de Bienestar Social (SBS) y la Secretaría de Inteligencia Estratégica del Estado (SIE), así como otras entidades participantes.</t>
  </si>
  <si>
    <t>EJECUCIÓN PRESPUESTARIA POR GRUPO
DE GASTO, ENERO 2026
(Programas 67, 68 y 69)</t>
  </si>
  <si>
    <t>EJECUCIÓN PRESUPUESTARIA POR CLASIFICACIÓN GEOGRÁFICA 
ENERO 2026</t>
  </si>
  <si>
    <t>EJECUCIÓN POR FINALIDAD 
ENERO 2026</t>
  </si>
  <si>
    <t>La Comisión de Asesoramiento y Planificación CAP realizó acercamientos y espacios de coordinación con distintas instituciones del Estado y autoridades territoriales, orientados a fortalecer la asesoría técnica en materia de seguridad y a mejorar los mecanismos de articulación interinstitucional en temas estratégicos específicos.</t>
  </si>
  <si>
    <t>La Comisión de Asesoramiento y Planificación CAP desarrolló análisis estratégicos y aportes técnicos orientados a apoyar la toma de decisiones del Consejo Nacional de Seguridad, contribuyendo a la evaluación de escenarios y a la priorización de temas relevantes para la seguridad.</t>
  </si>
  <si>
    <t xml:space="preserve"> </t>
  </si>
  <si>
    <t>De acuerdo con el Plan Anual de Inspecciones 2026, la Inspectoría General del Sistema Nacional de Seguridad realizó el Informe Consolidado al CNS y  los informes técnicos de inspecciones correspondientes al mes de enero 2026. La IGSNS anuncia el nombramiento de la Subinspectora General, reafirmando su compromiso con la transparencia, la gobernanza democrática y el fortalecimiento institucional, así como con la equidad de género y la participación de las mujeres en la toma de decisiones.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</si>
</sst>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_-[$Q-100A]* #,##0.00_-;\-[$Q-100A]* #,##0.00_-;_-[$Q-100A]* &quot;-&quot;??_-;_-@_-"/>
    <numFmt numFmtId="165" formatCode="&quot;Q&quot;#,##0.00"/>
  </numFmts>
  <fonts count="14" x14ac:knownFonts="1">
    <font>
      <sz val="11"/>
      <color theme="1"/>
      <name val="Calibri"/>
      <family val="2"/>
      <scheme val="minor"/>
    </font>
    <font>
      <sz val="11"/>
      <color theme="1"/>
      <name val="Calibri"/>
      <family val="2"/>
      <scheme val="minor"/>
    </font>
    <font>
      <sz val="11"/>
      <color theme="0"/>
      <name val="Calibri"/>
      <family val="2"/>
      <scheme val="minor"/>
    </font>
    <font>
      <b/>
      <sz val="12"/>
      <color theme="0"/>
      <name val="Arial"/>
      <family val="2"/>
    </font>
    <font>
      <sz val="14"/>
      <color theme="0"/>
      <name val="Arial"/>
      <family val="2"/>
    </font>
    <font>
      <sz val="14"/>
      <color theme="1"/>
      <name val="Calibri"/>
      <family val="2"/>
      <scheme val="minor"/>
    </font>
    <font>
      <sz val="12"/>
      <color theme="1"/>
      <name val="Arial"/>
      <family val="2"/>
    </font>
    <font>
      <b/>
      <sz val="12"/>
      <color theme="1"/>
      <name val="Arial"/>
      <family val="2"/>
    </font>
    <font>
      <b/>
      <sz val="16"/>
      <color rgb="FF002060"/>
      <name val="Arial"/>
      <family val="2"/>
    </font>
    <font>
      <b/>
      <sz val="16"/>
      <color theme="4"/>
      <name val="Arial"/>
      <family val="2"/>
    </font>
    <font>
      <b/>
      <i/>
      <u/>
      <sz val="16"/>
      <color theme="9"/>
      <name val="Arial"/>
      <family val="2"/>
    </font>
    <font>
      <sz val="12"/>
      <color rgb="FF00B050"/>
      <name val="Arial"/>
      <family val="2"/>
    </font>
    <font>
      <sz val="12"/>
      <name val="Arial"/>
      <family val="2"/>
    </font>
    <font>
      <b/>
      <sz val="12"/>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5"/>
        <bgColor indexed="64"/>
      </patternFill>
    </fill>
  </fills>
  <borders count="40">
    <border>
      <left/>
      <right/>
      <top/>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8">
    <xf numFmtId="0" fontId="0" fillId="0" borderId="0" xfId="0"/>
    <xf numFmtId="0" fontId="0" fillId="2" borderId="0" xfId="0" applyFill="1"/>
    <xf numFmtId="0" fontId="2" fillId="2" borderId="0" xfId="0" applyFont="1" applyFill="1"/>
    <xf numFmtId="0" fontId="3" fillId="2" borderId="0" xfId="0" applyFont="1" applyFill="1" applyAlignment="1">
      <alignment horizontal="center" vertical="center" wrapText="1"/>
    </xf>
    <xf numFmtId="0" fontId="5" fillId="2" borderId="0" xfId="0" applyFont="1" applyFill="1"/>
    <xf numFmtId="0" fontId="6" fillId="0" borderId="0" xfId="0" applyFont="1"/>
    <xf numFmtId="0" fontId="6" fillId="2" borderId="0" xfId="0" applyFont="1" applyFill="1"/>
    <xf numFmtId="164" fontId="6" fillId="4" borderId="19" xfId="0" applyNumberFormat="1" applyFont="1" applyFill="1" applyBorder="1" applyAlignment="1">
      <alignment vertical="center"/>
    </xf>
    <xf numFmtId="164" fontId="6" fillId="2" borderId="0" xfId="0" applyNumberFormat="1" applyFont="1" applyFill="1" applyAlignment="1">
      <alignment vertical="center"/>
    </xf>
    <xf numFmtId="164" fontId="6" fillId="2" borderId="0" xfId="0" applyNumberFormat="1" applyFont="1" applyFill="1" applyAlignment="1">
      <alignment horizontal="center" vertical="center"/>
    </xf>
    <xf numFmtId="164" fontId="6" fillId="4" borderId="25" xfId="0" applyNumberFormat="1" applyFont="1" applyFill="1" applyBorder="1" applyAlignment="1">
      <alignment horizontal="center" vertical="center"/>
    </xf>
    <xf numFmtId="164" fontId="6" fillId="4" borderId="19" xfId="0" applyNumberFormat="1" applyFont="1" applyFill="1" applyBorder="1" applyAlignment="1">
      <alignment horizontal="center" vertical="center"/>
    </xf>
    <xf numFmtId="0" fontId="6" fillId="0" borderId="3" xfId="0" applyFont="1" applyBorder="1"/>
    <xf numFmtId="0" fontId="6" fillId="0" borderId="9" xfId="0" applyFont="1" applyBorder="1"/>
    <xf numFmtId="164" fontId="6" fillId="2" borderId="19" xfId="0" applyNumberFormat="1" applyFont="1" applyFill="1" applyBorder="1" applyAlignment="1">
      <alignment vertical="center"/>
    </xf>
    <xf numFmtId="164" fontId="6" fillId="2" borderId="19" xfId="0" applyNumberFormat="1" applyFont="1" applyFill="1" applyBorder="1" applyAlignment="1">
      <alignment horizontal="center" vertical="center"/>
    </xf>
    <xf numFmtId="10" fontId="6" fillId="4" borderId="19" xfId="2" applyNumberFormat="1" applyFont="1" applyFill="1" applyBorder="1" applyAlignment="1">
      <alignment horizontal="center" vertical="center"/>
    </xf>
    <xf numFmtId="164" fontId="6" fillId="2" borderId="0" xfId="0" applyNumberFormat="1" applyFont="1" applyFill="1"/>
    <xf numFmtId="10" fontId="6" fillId="4" borderId="22" xfId="2" applyNumberFormat="1" applyFont="1" applyFill="1" applyBorder="1" applyAlignment="1">
      <alignment horizontal="center" vertical="center"/>
    </xf>
    <xf numFmtId="0" fontId="3" fillId="2" borderId="0" xfId="0" applyFont="1" applyFill="1" applyAlignment="1">
      <alignment vertical="center" wrapText="1"/>
    </xf>
    <xf numFmtId="0" fontId="7" fillId="0" borderId="19"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vertical="center" wrapText="1"/>
    </xf>
    <xf numFmtId="0" fontId="3" fillId="5" borderId="18" xfId="0" applyFont="1" applyFill="1" applyBorder="1" applyAlignment="1">
      <alignment horizontal="center" vertical="center"/>
    </xf>
    <xf numFmtId="0" fontId="7" fillId="4" borderId="19" xfId="0" applyFont="1" applyFill="1" applyBorder="1" applyAlignment="1">
      <alignment horizontal="justify" vertical="center"/>
    </xf>
    <xf numFmtId="0" fontId="3" fillId="5" borderId="20" xfId="0" applyFont="1" applyFill="1" applyBorder="1" applyAlignment="1">
      <alignment horizontal="center" vertical="center"/>
    </xf>
    <xf numFmtId="0" fontId="7" fillId="0" borderId="26" xfId="0" applyFont="1" applyBorder="1" applyAlignment="1">
      <alignment horizontal="justify" vertical="center" wrapText="1"/>
    </xf>
    <xf numFmtId="164" fontId="0" fillId="0" borderId="0" xfId="0" applyNumberFormat="1"/>
    <xf numFmtId="44" fontId="6" fillId="2" borderId="18" xfId="1" applyFont="1" applyFill="1" applyBorder="1" applyAlignment="1">
      <alignment horizontal="center" vertical="center" wrapText="1"/>
    </xf>
    <xf numFmtId="165" fontId="6" fillId="2" borderId="11" xfId="1" applyNumberFormat="1" applyFont="1" applyFill="1" applyBorder="1" applyAlignment="1">
      <alignment horizontal="center" vertical="center" wrapText="1"/>
    </xf>
    <xf numFmtId="10" fontId="6" fillId="2" borderId="30" xfId="2" applyNumberFormat="1" applyFont="1" applyFill="1" applyBorder="1" applyAlignment="1">
      <alignment horizontal="center"/>
    </xf>
    <xf numFmtId="44" fontId="6" fillId="2" borderId="20" xfId="1" applyFont="1" applyFill="1" applyBorder="1" applyAlignment="1">
      <alignment horizontal="center" vertical="center" wrapText="1"/>
    </xf>
    <xf numFmtId="165" fontId="6" fillId="2" borderId="21" xfId="1" applyNumberFormat="1" applyFont="1" applyFill="1" applyBorder="1" applyAlignment="1">
      <alignment horizontal="center" vertical="center" wrapText="1"/>
    </xf>
    <xf numFmtId="44" fontId="6" fillId="4" borderId="31" xfId="0" applyNumberFormat="1" applyFont="1" applyFill="1" applyBorder="1" applyAlignment="1">
      <alignment horizontal="center"/>
    </xf>
    <xf numFmtId="10" fontId="6" fillId="4" borderId="0" xfId="2" applyNumberFormat="1" applyFont="1" applyFill="1" applyAlignment="1">
      <alignment horizontal="center"/>
    </xf>
    <xf numFmtId="0" fontId="3" fillId="3" borderId="3" xfId="0" applyFont="1" applyFill="1" applyBorder="1" applyAlignment="1">
      <alignment vertical="center" wrapText="1"/>
    </xf>
    <xf numFmtId="0" fontId="3" fillId="3" borderId="9" xfId="0" applyFont="1" applyFill="1" applyBorder="1" applyAlignment="1">
      <alignment vertical="center" wrapText="1"/>
    </xf>
    <xf numFmtId="165" fontId="6" fillId="4" borderId="21" xfId="1" applyNumberFormat="1" applyFont="1" applyFill="1" applyBorder="1" applyAlignment="1">
      <alignment horizontal="center" vertical="center" wrapText="1"/>
    </xf>
    <xf numFmtId="10" fontId="6" fillId="2" borderId="22" xfId="2" applyNumberFormat="1" applyFont="1" applyFill="1" applyBorder="1" applyAlignment="1">
      <alignment horizontal="center"/>
    </xf>
    <xf numFmtId="44" fontId="0" fillId="0" borderId="0" xfId="0" applyNumberFormat="1"/>
    <xf numFmtId="0" fontId="3" fillId="5" borderId="23" xfId="0" applyFont="1" applyFill="1" applyBorder="1" applyAlignment="1">
      <alignment horizontal="center" vertical="center"/>
    </xf>
    <xf numFmtId="0" fontId="7" fillId="4" borderId="25" xfId="0" applyFont="1" applyFill="1" applyBorder="1" applyAlignment="1">
      <alignment horizontal="justify" vertical="center" wrapText="1"/>
    </xf>
    <xf numFmtId="10" fontId="6" fillId="2" borderId="30" xfId="2" applyNumberFormat="1" applyFont="1" applyFill="1" applyBorder="1" applyAlignment="1">
      <alignment horizontal="center" vertical="center"/>
    </xf>
    <xf numFmtId="0" fontId="6" fillId="2" borderId="0" xfId="0" applyFont="1" applyFill="1" applyAlignment="1">
      <alignment vertical="center"/>
    </xf>
    <xf numFmtId="0" fontId="6" fillId="0" borderId="0" xfId="0" applyFont="1" applyAlignment="1">
      <alignment vertical="center"/>
    </xf>
    <xf numFmtId="10" fontId="6" fillId="2" borderId="22" xfId="2" applyNumberFormat="1" applyFont="1" applyFill="1" applyBorder="1" applyAlignment="1">
      <alignment horizontal="center" vertical="center"/>
    </xf>
    <xf numFmtId="0" fontId="3" fillId="3" borderId="35" xfId="0" applyFont="1" applyFill="1" applyBorder="1" applyAlignment="1">
      <alignment vertical="center" wrapText="1"/>
    </xf>
    <xf numFmtId="0" fontId="3" fillId="3" borderId="33" xfId="0" applyFont="1" applyFill="1" applyBorder="1" applyAlignment="1">
      <alignment horizontal="center" vertical="center" wrapText="1"/>
    </xf>
    <xf numFmtId="0" fontId="4" fillId="2" borderId="0" xfId="0" applyFont="1" applyFill="1" applyAlignment="1">
      <alignment vertical="center"/>
    </xf>
    <xf numFmtId="10" fontId="7" fillId="7" borderId="8" xfId="2" applyNumberFormat="1" applyFont="1" applyFill="1" applyBorder="1" applyAlignment="1">
      <alignment horizontal="center" vertical="center"/>
    </xf>
    <xf numFmtId="0" fontId="0" fillId="0" borderId="0" xfId="0" applyAlignment="1">
      <alignment wrapText="1"/>
    </xf>
    <xf numFmtId="10" fontId="0" fillId="0" borderId="0" xfId="2" applyNumberFormat="1" applyFont="1"/>
    <xf numFmtId="0" fontId="0" fillId="0" borderId="0" xfId="0" applyAlignment="1">
      <alignment horizontal="center" vertical="center"/>
    </xf>
    <xf numFmtId="0" fontId="0" fillId="0" borderId="0" xfId="0" applyAlignment="1">
      <alignment horizontal="center" vertical="center" wrapText="1"/>
    </xf>
    <xf numFmtId="10" fontId="0" fillId="0" borderId="0" xfId="2" applyNumberFormat="1" applyFont="1" applyAlignment="1">
      <alignment horizontal="center" vertical="center"/>
    </xf>
    <xf numFmtId="10" fontId="0" fillId="0" borderId="0" xfId="2" applyNumberFormat="1" applyFont="1" applyAlignment="1">
      <alignment horizontal="center"/>
    </xf>
    <xf numFmtId="165" fontId="0" fillId="0" borderId="0" xfId="0" applyNumberFormat="1" applyAlignment="1">
      <alignment horizontal="center" vertical="center"/>
    </xf>
    <xf numFmtId="165" fontId="0" fillId="0" borderId="0" xfId="0" applyNumberFormat="1"/>
    <xf numFmtId="44" fontId="0" fillId="0" borderId="0" xfId="1" applyFont="1" applyAlignment="1">
      <alignment horizontal="center" vertical="center"/>
    </xf>
    <xf numFmtId="44" fontId="0" fillId="0" borderId="0" xfId="1" applyFont="1"/>
    <xf numFmtId="10" fontId="0" fillId="0" borderId="0" xfId="0" applyNumberFormat="1"/>
    <xf numFmtId="0" fontId="7" fillId="2" borderId="2" xfId="0" applyFont="1" applyFill="1" applyBorder="1" applyAlignment="1">
      <alignment horizontal="center" vertical="center"/>
    </xf>
    <xf numFmtId="0" fontId="13" fillId="2" borderId="25" xfId="0" applyFont="1" applyFill="1" applyBorder="1" applyAlignment="1">
      <alignment horizontal="center" vertical="center"/>
    </xf>
    <xf numFmtId="0" fontId="13" fillId="0" borderId="25" xfId="0" applyFont="1" applyBorder="1" applyAlignment="1">
      <alignment horizontal="center" vertical="center"/>
    </xf>
    <xf numFmtId="0" fontId="13" fillId="0" borderId="22" xfId="0" applyFont="1" applyBorder="1" applyAlignment="1">
      <alignment horizontal="center" vertical="center"/>
    </xf>
    <xf numFmtId="0" fontId="13" fillId="0" borderId="19" xfId="0" applyFont="1" applyBorder="1" applyAlignment="1">
      <alignment horizontal="center" vertical="center"/>
    </xf>
    <xf numFmtId="0" fontId="13" fillId="2" borderId="19" xfId="0" applyFont="1" applyFill="1" applyBorder="1" applyAlignment="1">
      <alignment horizontal="center" vertical="center"/>
    </xf>
    <xf numFmtId="0" fontId="6" fillId="0" borderId="0" xfId="0" applyFont="1" applyAlignment="1">
      <alignment horizontal="center"/>
    </xf>
    <xf numFmtId="0" fontId="12" fillId="4" borderId="20" xfId="0" applyFont="1" applyFill="1" applyBorder="1" applyAlignment="1">
      <alignment horizontal="justify" vertical="center" wrapText="1"/>
    </xf>
    <xf numFmtId="0" fontId="12" fillId="4" borderId="21" xfId="0" applyFont="1" applyFill="1" applyBorder="1" applyAlignment="1">
      <alignment horizontal="justify" vertical="center" wrapText="1"/>
    </xf>
    <xf numFmtId="0" fontId="12" fillId="4" borderId="22" xfId="0" applyFont="1" applyFill="1" applyBorder="1" applyAlignment="1">
      <alignment horizontal="justify" vertical="center" wrapText="1"/>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13" fillId="0" borderId="19" xfId="0" applyFont="1" applyBorder="1" applyAlignment="1">
      <alignment horizontal="center" vertical="center"/>
    </xf>
    <xf numFmtId="0" fontId="13" fillId="0" borderId="22" xfId="0" applyFont="1" applyBorder="1" applyAlignment="1">
      <alignment horizontal="center" vertical="center"/>
    </xf>
    <xf numFmtId="0" fontId="8" fillId="2" borderId="0" xfId="0" applyFont="1" applyFill="1" applyAlignment="1">
      <alignment horizontal="center" vertical="center" wrapText="1"/>
    </xf>
    <xf numFmtId="0" fontId="10" fillId="2" borderId="0" xfId="0" applyFont="1" applyFill="1" applyAlignment="1">
      <alignment horizontal="center" vertical="center" wrapText="1"/>
    </xf>
    <xf numFmtId="0" fontId="9" fillId="2" borderId="0" xfId="0" applyFont="1" applyFill="1" applyAlignment="1">
      <alignment horizontal="center" vertical="center" wrapText="1"/>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6" fillId="4" borderId="16"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7" fillId="4" borderId="18" xfId="0" applyFont="1" applyFill="1" applyBorder="1" applyAlignment="1">
      <alignment horizontal="justify" vertical="center" wrapText="1"/>
    </xf>
    <xf numFmtId="0" fontId="7" fillId="4" borderId="11" xfId="0" applyFont="1" applyFill="1" applyBorder="1" applyAlignment="1">
      <alignment horizontal="justify" vertical="center" wrapText="1"/>
    </xf>
    <xf numFmtId="0" fontId="3" fillId="3" borderId="1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4" borderId="23" xfId="0" applyFont="1" applyFill="1" applyBorder="1" applyAlignment="1">
      <alignment horizontal="justify" vertical="center" wrapText="1"/>
    </xf>
    <xf numFmtId="0" fontId="7" fillId="4" borderId="24" xfId="0" applyFont="1" applyFill="1" applyBorder="1" applyAlignment="1">
      <alignment horizontal="justify" vertical="center" wrapText="1"/>
    </xf>
    <xf numFmtId="0" fontId="7" fillId="0" borderId="18"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11" xfId="0" applyFont="1" applyBorder="1" applyAlignment="1">
      <alignment horizontal="center" vertical="center" wrapText="1"/>
    </xf>
    <xf numFmtId="164" fontId="6" fillId="4" borderId="11" xfId="0" applyNumberFormat="1" applyFont="1" applyFill="1" applyBorder="1" applyAlignment="1">
      <alignment horizontal="center" vertical="center"/>
    </xf>
    <xf numFmtId="0" fontId="7" fillId="2" borderId="18" xfId="0" applyFont="1" applyFill="1" applyBorder="1" applyAlignment="1">
      <alignment horizontal="justify" vertical="center" wrapText="1"/>
    </xf>
    <xf numFmtId="0" fontId="7" fillId="2" borderId="11" xfId="0" applyFont="1" applyFill="1" applyBorder="1" applyAlignment="1">
      <alignment horizontal="justify" vertical="center" wrapText="1"/>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6" fillId="4" borderId="14" xfId="0" applyFont="1" applyFill="1" applyBorder="1" applyAlignment="1">
      <alignment horizontal="center" vertical="center" wrapText="1"/>
    </xf>
    <xf numFmtId="0" fontId="2" fillId="2" borderId="0" xfId="0" applyFont="1" applyFill="1" applyAlignment="1">
      <alignment horizontal="center"/>
    </xf>
    <xf numFmtId="0" fontId="7" fillId="0" borderId="1"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9" xfId="0" applyFont="1" applyFill="1" applyBorder="1" applyAlignment="1">
      <alignment horizontal="center" vertical="center" wrapText="1"/>
    </xf>
    <xf numFmtId="44" fontId="3" fillId="2" borderId="0" xfId="1" applyFont="1" applyFill="1" applyAlignment="1">
      <alignment horizontal="center" wrapText="1"/>
    </xf>
    <xf numFmtId="0" fontId="2" fillId="2" borderId="0" xfId="0" applyFont="1" applyFill="1" applyAlignment="1">
      <alignment horizontal="center" wrapText="1"/>
    </xf>
    <xf numFmtId="0" fontId="3" fillId="3" borderId="3" xfId="0" applyFont="1" applyFill="1" applyBorder="1" applyAlignment="1">
      <alignment horizontal="center" vertical="center" wrapText="1"/>
    </xf>
    <xf numFmtId="0" fontId="3" fillId="3" borderId="0" xfId="0" applyFont="1" applyFill="1" applyAlignment="1">
      <alignment horizontal="center" vertic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3" fillId="3" borderId="7"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7" fillId="4" borderId="20" xfId="0" applyFont="1" applyFill="1" applyBorder="1" applyAlignment="1">
      <alignment horizontal="justify" vertical="center" wrapText="1"/>
    </xf>
    <xf numFmtId="0" fontId="7" fillId="4" borderId="21" xfId="0" applyFont="1" applyFill="1" applyBorder="1" applyAlignment="1">
      <alignment horizontal="justify" vertical="center" wrapText="1"/>
    </xf>
    <xf numFmtId="10" fontId="6" fillId="4" borderId="36" xfId="2" applyNumberFormat="1" applyFont="1" applyFill="1" applyBorder="1" applyAlignment="1">
      <alignment horizontal="center" vertical="center"/>
    </xf>
    <xf numFmtId="10" fontId="6" fillId="4" borderId="39" xfId="2" applyNumberFormat="1" applyFont="1" applyFill="1" applyBorder="1" applyAlignment="1">
      <alignment horizontal="center" vertical="center"/>
    </xf>
    <xf numFmtId="0" fontId="7" fillId="0" borderId="10" xfId="0" applyFont="1" applyBorder="1" applyAlignment="1">
      <alignment horizontal="center" vertical="center" wrapText="1"/>
    </xf>
    <xf numFmtId="0" fontId="6" fillId="4" borderId="17"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3" borderId="9" xfId="0" applyFont="1" applyFill="1" applyBorder="1" applyAlignment="1">
      <alignment horizontal="center" vertical="center" wrapText="1"/>
    </xf>
    <xf numFmtId="44" fontId="6" fillId="2" borderId="18" xfId="1" applyFont="1" applyFill="1" applyBorder="1" applyAlignment="1">
      <alignment horizontal="center" vertical="center" wrapText="1"/>
    </xf>
    <xf numFmtId="44" fontId="6" fillId="2" borderId="11" xfId="1" applyFont="1" applyFill="1" applyBorder="1" applyAlignment="1">
      <alignment horizontal="center" vertical="center" wrapText="1"/>
    </xf>
    <xf numFmtId="44" fontId="6" fillId="2" borderId="20" xfId="1" applyFont="1" applyFill="1" applyBorder="1" applyAlignment="1">
      <alignment horizontal="center" vertical="center" wrapText="1"/>
    </xf>
    <xf numFmtId="44" fontId="6" fillId="2" borderId="21" xfId="1" applyFont="1" applyFill="1" applyBorder="1" applyAlignment="1">
      <alignment horizontal="center" vertical="center" wrapText="1"/>
    </xf>
    <xf numFmtId="0" fontId="6" fillId="0" borderId="18"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19" xfId="0" applyFont="1" applyBorder="1" applyAlignment="1">
      <alignment horizontal="justify" vertical="center" wrapText="1"/>
    </xf>
    <xf numFmtId="0" fontId="6" fillId="4" borderId="18" xfId="0" applyFont="1" applyFill="1" applyBorder="1" applyAlignment="1">
      <alignment horizontal="justify" vertical="center" wrapText="1"/>
    </xf>
    <xf numFmtId="0" fontId="11" fillId="4" borderId="11" xfId="0" applyFont="1" applyFill="1" applyBorder="1" applyAlignment="1">
      <alignment horizontal="justify" vertical="center" wrapText="1"/>
    </xf>
    <xf numFmtId="0" fontId="11" fillId="4" borderId="19" xfId="0" applyFont="1" applyFill="1" applyBorder="1" applyAlignment="1">
      <alignment horizontal="justify" vertical="center" wrapText="1"/>
    </xf>
    <xf numFmtId="44" fontId="6" fillId="4" borderId="6" xfId="0" applyNumberFormat="1" applyFont="1" applyFill="1" applyBorder="1" applyAlignment="1">
      <alignment horizontal="center" vertical="center"/>
    </xf>
    <xf numFmtId="0" fontId="6" fillId="4" borderId="7" xfId="0" applyFont="1" applyFill="1" applyBorder="1" applyAlignment="1">
      <alignment horizontal="center" vertical="center"/>
    </xf>
    <xf numFmtId="44" fontId="6" fillId="4" borderId="38" xfId="1" applyFont="1" applyFill="1" applyBorder="1" applyAlignment="1">
      <alignment horizontal="center" vertical="center" wrapText="1"/>
    </xf>
    <xf numFmtId="0" fontId="3" fillId="5" borderId="18" xfId="0" applyFont="1" applyFill="1" applyBorder="1" applyAlignment="1">
      <alignment horizontal="center" vertical="center"/>
    </xf>
    <xf numFmtId="0" fontId="3" fillId="5" borderId="37" xfId="0" applyFont="1" applyFill="1" applyBorder="1" applyAlignment="1">
      <alignment horizontal="center" vertical="center"/>
    </xf>
    <xf numFmtId="0" fontId="7" fillId="4" borderId="36" xfId="0" applyFont="1" applyFill="1" applyBorder="1" applyAlignment="1">
      <alignment horizontal="justify" vertical="center" wrapText="1"/>
    </xf>
    <xf numFmtId="0" fontId="7" fillId="4" borderId="39" xfId="0" applyFont="1" applyFill="1" applyBorder="1" applyAlignment="1">
      <alignment horizontal="justify"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STCNS</a:t>
            </a:r>
          </a:p>
          <a:p>
            <a:pPr>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Presupuesto Acumulado</a:t>
            </a:r>
            <a:endParaRPr lang="es-GT"/>
          </a:p>
        </c:rich>
      </c:tx>
      <c:layout>
        <c:manualLayout>
          <c:xMode val="edge"/>
          <c:yMode val="edge"/>
          <c:x val="0.168057199746583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Hoja2!$H$3</c:f>
              <c:strCache>
                <c:ptCount val="1"/>
                <c:pt idx="0">
                  <c:v>VIGENTE </c:v>
                </c:pt>
              </c:strCache>
            </c:strRef>
          </c:tx>
          <c:spPr>
            <a:solidFill>
              <a:schemeClr val="accent1"/>
            </a:solidFill>
            <a:ln>
              <a:noFill/>
            </a:ln>
            <a:effectLst/>
          </c:spPr>
          <c:invertIfNegative val="0"/>
          <c:dPt>
            <c:idx val="0"/>
            <c:invertIfNegative val="0"/>
            <c:bubble3D val="0"/>
            <c:spPr>
              <a:solidFill>
                <a:schemeClr val="accent1"/>
              </a:solidFill>
              <a:ln>
                <a:solidFill>
                  <a:srgbClr val="002060"/>
                </a:solidFill>
              </a:ln>
              <a:effectLst/>
            </c:spPr>
            <c:extLst>
              <c:ext xmlns:c16="http://schemas.microsoft.com/office/drawing/2014/chart" uri="{C3380CC4-5D6E-409C-BE32-E72D297353CC}">
                <c16:uniqueId val="{00000000-FA45-4CE9-B78E-121BDE218C07}"/>
              </c:ext>
            </c:extLst>
          </c:dPt>
          <c:dLbls>
            <c:dLbl>
              <c:idx val="0"/>
              <c:layout>
                <c:manualLayout>
                  <c:x val="4.0241065865016436E-3"/>
                  <c:y val="8.7538751407600368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53951706036745406"/>
                      <c:h val="0.23919119333384298"/>
                    </c:manualLayout>
                  </c15:layout>
                </c:ext>
                <c:ext xmlns:c16="http://schemas.microsoft.com/office/drawing/2014/chart" uri="{C3380CC4-5D6E-409C-BE32-E72D297353CC}">
                  <c16:uniqueId val="{00000000-FA45-4CE9-B78E-121BDE218C0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Hoja2!$I$3</c:f>
              <c:numCache>
                <c:formatCode>_("Q"* #,##0.00_);_("Q"* \(#,##0.00\);_("Q"* "-"??_);_(@_)</c:formatCode>
                <c:ptCount val="1"/>
                <c:pt idx="0">
                  <c:v>31000000</c:v>
                </c:pt>
              </c:numCache>
            </c:numRef>
          </c:val>
          <c:extLst>
            <c:ext xmlns:c16="http://schemas.microsoft.com/office/drawing/2014/chart" uri="{C3380CC4-5D6E-409C-BE32-E72D297353CC}">
              <c16:uniqueId val="{00000001-FA45-4CE9-B78E-121BDE218C07}"/>
            </c:ext>
          </c:extLst>
        </c:ser>
        <c:ser>
          <c:idx val="1"/>
          <c:order val="1"/>
          <c:tx>
            <c:strRef>
              <c:f>Hoja2!$H$4</c:f>
              <c:strCache>
                <c:ptCount val="1"/>
                <c:pt idx="0">
                  <c:v>EJECUTADO</c:v>
                </c:pt>
              </c:strCache>
            </c:strRef>
          </c:tx>
          <c:spPr>
            <a:solidFill>
              <a:schemeClr val="accent2"/>
            </a:solidFill>
            <a:ln>
              <a:solidFill>
                <a:srgbClr val="002060"/>
              </a:solidFill>
            </a:ln>
            <a:effectLst/>
          </c:spPr>
          <c:invertIfNegative val="0"/>
          <c:dLbls>
            <c:dLbl>
              <c:idx val="0"/>
              <c:layout>
                <c:manualLayout>
                  <c:x val="5.3319664723036952E-2"/>
                  <c:y val="4.8464751755185255E-2"/>
                </c:manualLayout>
              </c:layout>
              <c:showLegendKey val="0"/>
              <c:showVal val="1"/>
              <c:showCatName val="0"/>
              <c:showSerName val="0"/>
              <c:showPercent val="0"/>
              <c:showBubbleSize val="0"/>
              <c:extLst>
                <c:ext xmlns:c15="http://schemas.microsoft.com/office/drawing/2012/chart" uri="{CE6537A1-D6FC-4f65-9D91-7224C49458BB}">
                  <c15:layout>
                    <c:manualLayout>
                      <c:w val="0.50733315232147702"/>
                      <c:h val="0.23271870142445786"/>
                    </c:manualLayout>
                  </c15:layout>
                </c:ext>
                <c:ext xmlns:c16="http://schemas.microsoft.com/office/drawing/2014/chart" uri="{C3380CC4-5D6E-409C-BE32-E72D297353CC}">
                  <c16:uniqueId val="{00000002-FA45-4CE9-B78E-121BDE218C0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Hoja2!$I$4</c:f>
              <c:numCache>
                <c:formatCode>_("Q"* #,##0.00_);_("Q"* \(#,##0.00\);_("Q"* "-"??_);_(@_)</c:formatCode>
                <c:ptCount val="1"/>
                <c:pt idx="0">
                  <c:v>2382236.7400000002</c:v>
                </c:pt>
              </c:numCache>
            </c:numRef>
          </c:val>
          <c:extLst>
            <c:ext xmlns:c16="http://schemas.microsoft.com/office/drawing/2014/chart" uri="{C3380CC4-5D6E-409C-BE32-E72D297353CC}">
              <c16:uniqueId val="{00000003-FA45-4CE9-B78E-121BDE218C07}"/>
            </c:ext>
          </c:extLst>
        </c:ser>
        <c:dLbls>
          <c:showLegendKey val="0"/>
          <c:showVal val="0"/>
          <c:showCatName val="0"/>
          <c:showSerName val="0"/>
          <c:showPercent val="0"/>
          <c:showBubbleSize val="0"/>
        </c:dLbls>
        <c:gapWidth val="182"/>
        <c:axId val="535473311"/>
        <c:axId val="535468511"/>
      </c:barChart>
      <c:catAx>
        <c:axId val="535473311"/>
        <c:scaling>
          <c:orientation val="minMax"/>
        </c:scaling>
        <c:delete val="1"/>
        <c:axPos val="b"/>
        <c:majorTickMark val="none"/>
        <c:minorTickMark val="none"/>
        <c:tickLblPos val="nextTo"/>
        <c:crossAx val="535468511"/>
        <c:crossesAt val="0"/>
        <c:auto val="1"/>
        <c:lblAlgn val="ctr"/>
        <c:lblOffset val="100"/>
        <c:noMultiLvlLbl val="0"/>
      </c:catAx>
      <c:valAx>
        <c:axId val="535468511"/>
        <c:scaling>
          <c:orientation val="minMax"/>
          <c:min val="0"/>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535473311"/>
        <c:crosses val="autoZero"/>
        <c:crossBetween val="between"/>
      </c:valAx>
      <c:spPr>
        <a:noFill/>
        <a:ln>
          <a:noFill/>
        </a:ln>
        <a:effectLst/>
      </c:spPr>
    </c:plotArea>
    <c:legend>
      <c:legendPos val="b"/>
      <c:layout>
        <c:manualLayout>
          <c:xMode val="edge"/>
          <c:yMode val="edge"/>
          <c:x val="0.25492370350257942"/>
          <c:y val="0.85194098310526734"/>
          <c:w val="0.53612924246538152"/>
          <c:h val="0.10922406543842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8612286456841568"/>
          <c:y val="1.979087858570141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7276577903241173E-2"/>
          <c:y val="0.18127406984487443"/>
          <c:w val="0.95713680615204955"/>
          <c:h val="0.7846518568760138"/>
        </c:manualLayout>
      </c:layout>
      <c:pie3DChart>
        <c:varyColors val="1"/>
        <c:ser>
          <c:idx val="0"/>
          <c:order val="0"/>
          <c:tx>
            <c:strRef>
              <c:f>Hoja2!$D$41</c:f>
              <c:strCache>
                <c:ptCount val="1"/>
                <c:pt idx="0">
                  <c:v>Gestión de Presupuesto por Mes
% Ejecución</c:v>
                </c:pt>
              </c:strCache>
            </c:strRef>
          </c:tx>
          <c:explosion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EC14-454C-8E92-E231AF0EF89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EC14-454C-8E92-E231AF0EF89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EC14-454C-8E92-E231AF0EF897}"/>
              </c:ext>
            </c:extLst>
          </c:dPt>
          <c:dLbls>
            <c:dLbl>
              <c:idx val="0"/>
              <c:layout>
                <c:manualLayout>
                  <c:x val="-0.2373680343009695"/>
                  <c:y val="0.10448997760152405"/>
                </c:manualLayout>
              </c:layout>
              <c:tx>
                <c:rich>
                  <a:bodyPr/>
                  <a:lstStyle/>
                  <a:p>
                    <a:fld id="{9E1F8CF2-16AF-4EE7-9B51-E4213555B27E}" type="CELLRANGE">
                      <a:rPr lang="en-US" baseline="0"/>
                      <a:pPr/>
                      <a:t>[CELLRANGE]</a:t>
                    </a:fld>
                    <a:r>
                      <a:rPr lang="en-US" baseline="0"/>
                      <a:t>
</a:t>
                    </a:r>
                    <a:fld id="{31A636DF-65F9-43BA-8982-CBDB1B9D46DF}" type="CATEGORYNAME">
                      <a:rPr lang="en-US" baseline="0"/>
                      <a:pPr/>
                      <a:t>[NOMBRE DE CATEGORÍA]</a:t>
                    </a:fld>
                    <a:r>
                      <a:rPr lang="en-US" baseline="0"/>
                      <a:t>
</a:t>
                    </a:r>
                    <a:fld id="{E320AE1F-DF95-4EC0-8CE9-0CCB2620EA7B}"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128845163753277"/>
                      <c:h val="0.19759450171821305"/>
                    </c:manualLayout>
                  </c15:layout>
                  <c15:dlblFieldTable/>
                  <c15:showDataLabelsRange val="1"/>
                </c:ext>
                <c:ext xmlns:c16="http://schemas.microsoft.com/office/drawing/2014/chart" uri="{C3380CC4-5D6E-409C-BE32-E72D297353CC}">
                  <c16:uniqueId val="{00000001-EC14-454C-8E92-E231AF0EF897}"/>
                </c:ext>
              </c:extLst>
            </c:dLbl>
            <c:dLbl>
              <c:idx val="1"/>
              <c:layout>
                <c:manualLayout>
                  <c:x val="-0.15166326116613982"/>
                  <c:y val="-0.29234105283844236"/>
                </c:manualLayout>
              </c:layout>
              <c:tx>
                <c:rich>
                  <a:bodyPr/>
                  <a:lstStyle/>
                  <a:p>
                    <a:fld id="{966F2A16-8380-4665-A262-7629EE8F6080}" type="CELLRANGE">
                      <a:rPr lang="en-US" baseline="0"/>
                      <a:pPr/>
                      <a:t>[CELLRANGE]</a:t>
                    </a:fld>
                    <a:r>
                      <a:rPr lang="en-US" baseline="0"/>
                      <a:t>
</a:t>
                    </a:r>
                    <a:fld id="{5E886C62-ED7A-4233-87A6-2DABBFDD0307}" type="CATEGORYNAME">
                      <a:rPr lang="en-US" baseline="0"/>
                      <a:pPr/>
                      <a:t>[NOMBRE DE CATEGORÍA]</a:t>
                    </a:fld>
                    <a:r>
                      <a:rPr lang="en-US" baseline="0"/>
                      <a:t>
</a:t>
                    </a:r>
                    <a:fld id="{74565D38-A67E-4342-9C09-FB35D5CED5A6}"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14-454C-8E92-E231AF0EF897}"/>
                </c:ext>
              </c:extLst>
            </c:dLbl>
            <c:dLbl>
              <c:idx val="2"/>
              <c:tx>
                <c:rich>
                  <a:bodyPr/>
                  <a:lstStyle/>
                  <a:p>
                    <a:fld id="{3D097003-3AEA-4B85-979A-F6E07E1154D0}" type="CELLRANGE">
                      <a:rPr lang="en-US" baseline="0"/>
                      <a:pPr/>
                      <a:t>[CELLRANGE]</a:t>
                    </a:fld>
                    <a:r>
                      <a:rPr lang="en-US" baseline="0"/>
                      <a:t>
</a:t>
                    </a:r>
                    <a:fld id="{74A86CEB-18F6-4082-9221-F1A6BA23A030}" type="CATEGORYNAME">
                      <a:rPr lang="en-US" baseline="0"/>
                      <a:pPr/>
                      <a:t>[NOMBRE DE CATEGORÍA]</a:t>
                    </a:fld>
                    <a:r>
                      <a:rPr lang="en-US" baseline="0"/>
                      <a:t>
</a:t>
                    </a:r>
                    <a:fld id="{5AB5D57E-23C9-4317-BCD7-B1379AC6C7CC}"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14-454C-8E92-E231AF0EF897}"/>
                </c:ext>
              </c:extLst>
            </c:dLbl>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GT"/>
              </a:p>
            </c:txPr>
            <c:dLblPos val="ctr"/>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Hoja2!$A$42:$A$44</c:f>
              <c:strCache>
                <c:ptCount val="3"/>
                <c:pt idx="0">
                  <c:v>STCNS</c:v>
                </c:pt>
                <c:pt idx="1">
                  <c:v>INEES</c:v>
                </c:pt>
                <c:pt idx="2">
                  <c:v>IGSNS</c:v>
                </c:pt>
              </c:strCache>
            </c:strRef>
          </c:cat>
          <c:val>
            <c:numRef>
              <c:f>Hoja2!$D$42:$D$44</c:f>
              <c:numCache>
                <c:formatCode>0.00%</c:formatCode>
                <c:ptCount val="3"/>
                <c:pt idx="0">
                  <c:v>6.7883963354037277E-2</c:v>
                </c:pt>
                <c:pt idx="1">
                  <c:v>8.1384071232876706E-2</c:v>
                </c:pt>
                <c:pt idx="2">
                  <c:v>9.1473843421052622E-2</c:v>
                </c:pt>
              </c:numCache>
            </c:numRef>
          </c:val>
          <c:extLst>
            <c:ext xmlns:c15="http://schemas.microsoft.com/office/drawing/2012/chart" uri="{02D57815-91ED-43cb-92C2-25804820EDAC}">
              <c15:datalabelsRange>
                <c15:f>Hoja2!$C$42:$C$44</c15:f>
                <c15:dlblRangeCache>
                  <c:ptCount val="3"/>
                  <c:pt idx="0">
                    <c:v> Q1,092,931.81 </c:v>
                  </c:pt>
                  <c:pt idx="1">
                    <c:v> Q594,103.72 </c:v>
                  </c:pt>
                  <c:pt idx="2">
                    <c:v> Q695,201.21 </c:v>
                  </c:pt>
                </c15:dlblRangeCache>
              </c15:datalabelsRange>
            </c:ext>
            <c:ext xmlns:c16="http://schemas.microsoft.com/office/drawing/2014/chart" uri="{C3380CC4-5D6E-409C-BE32-E72D297353CC}">
              <c16:uniqueId val="{00000006-EC14-454C-8E92-E231AF0EF897}"/>
            </c:ext>
          </c:extLst>
        </c:ser>
        <c:dLbls>
          <c:dLblPos val="ctr"/>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Hoja2!$B$3</c:f>
              <c:strCache>
                <c:ptCount val="1"/>
                <c:pt idx="0">
                  <c:v> VIGENTE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Hoja2!$A$5:$A$7</c:f>
              <c:numCache>
                <c:formatCode>General</c:formatCode>
                <c:ptCount val="3"/>
                <c:pt idx="0">
                  <c:v>67</c:v>
                </c:pt>
                <c:pt idx="1">
                  <c:v>68</c:v>
                </c:pt>
                <c:pt idx="2">
                  <c:v>69</c:v>
                </c:pt>
              </c:numCache>
            </c:numRef>
          </c:cat>
          <c:val>
            <c:numRef>
              <c:f>Hoja2!$B$5:$B$7</c:f>
              <c:numCache>
                <c:formatCode>_("Q"* #,##0.00_);_("Q"* \(#,##0.00\);_("Q"* "-"??_);_(@_)</c:formatCode>
                <c:ptCount val="3"/>
                <c:pt idx="0">
                  <c:v>16100000</c:v>
                </c:pt>
                <c:pt idx="1">
                  <c:v>7300000</c:v>
                </c:pt>
                <c:pt idx="2">
                  <c:v>7600000</c:v>
                </c:pt>
              </c:numCache>
            </c:numRef>
          </c:val>
          <c:extLst>
            <c:ext xmlns:c16="http://schemas.microsoft.com/office/drawing/2014/chart" uri="{C3380CC4-5D6E-409C-BE32-E72D297353CC}">
              <c16:uniqueId val="{00000000-2893-4834-A602-4F1F5820451F}"/>
            </c:ext>
          </c:extLst>
        </c:ser>
        <c:ser>
          <c:idx val="1"/>
          <c:order val="1"/>
          <c:tx>
            <c:strRef>
              <c:f>Hoja2!$C$3</c:f>
              <c:strCache>
                <c:ptCount val="1"/>
                <c:pt idx="0">
                  <c:v>EJECUTADO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Hoja2!$A$5:$A$7</c:f>
              <c:numCache>
                <c:formatCode>General</c:formatCode>
                <c:ptCount val="3"/>
                <c:pt idx="0">
                  <c:v>67</c:v>
                </c:pt>
                <c:pt idx="1">
                  <c:v>68</c:v>
                </c:pt>
                <c:pt idx="2">
                  <c:v>69</c:v>
                </c:pt>
              </c:numCache>
            </c:numRef>
          </c:cat>
          <c:val>
            <c:numRef>
              <c:f>Hoja2!$C$5:$C$7</c:f>
              <c:numCache>
                <c:formatCode>"Q"#,##0.00</c:formatCode>
                <c:ptCount val="3"/>
                <c:pt idx="0">
                  <c:v>1092931.81</c:v>
                </c:pt>
                <c:pt idx="1">
                  <c:v>594103.72</c:v>
                </c:pt>
                <c:pt idx="2">
                  <c:v>695201.21</c:v>
                </c:pt>
              </c:numCache>
            </c:numRef>
          </c:val>
          <c:extLst>
            <c:ext xmlns:c16="http://schemas.microsoft.com/office/drawing/2014/chart" uri="{C3380CC4-5D6E-409C-BE32-E72D297353CC}">
              <c16:uniqueId val="{00000001-2893-4834-A602-4F1F5820451F}"/>
            </c:ext>
          </c:extLst>
        </c:ser>
        <c:dLbls>
          <c:dLblPos val="outEnd"/>
          <c:showLegendKey val="0"/>
          <c:showVal val="1"/>
          <c:showCatName val="0"/>
          <c:showSerName val="0"/>
          <c:showPercent val="0"/>
          <c:showBubbleSize val="0"/>
        </c:dLbls>
        <c:gapWidth val="219"/>
        <c:overlap val="-27"/>
        <c:axId val="436095023"/>
        <c:axId val="436093583"/>
      </c:barChart>
      <c:catAx>
        <c:axId val="436095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436093583"/>
        <c:crosses val="autoZero"/>
        <c:auto val="1"/>
        <c:lblAlgn val="ctr"/>
        <c:lblOffset val="100"/>
        <c:noMultiLvlLbl val="0"/>
      </c:catAx>
      <c:valAx>
        <c:axId val="436093583"/>
        <c:scaling>
          <c:orientation val="minMax"/>
        </c:scaling>
        <c:delete val="0"/>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436095023"/>
        <c:crosses val="autoZero"/>
        <c:crossBetween val="between"/>
        <c:majorUnit val="5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STCNS</a:t>
            </a:r>
          </a:p>
          <a:p>
            <a:pPr>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Presupuesto Acumulado</a:t>
            </a:r>
            <a:endParaRPr lang="es-GT"/>
          </a:p>
        </c:rich>
      </c:tx>
      <c:layout>
        <c:manualLayout>
          <c:xMode val="edge"/>
          <c:yMode val="edge"/>
          <c:x val="2.5399583672730446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Hoja2!$H$3</c:f>
              <c:strCache>
                <c:ptCount val="1"/>
                <c:pt idx="0">
                  <c:v>VIGENTE </c:v>
                </c:pt>
              </c:strCache>
            </c:strRef>
          </c:tx>
          <c:spPr>
            <a:solidFill>
              <a:schemeClr val="accent1"/>
            </a:solidFill>
            <a:ln>
              <a:noFill/>
            </a:ln>
            <a:effectLst/>
          </c:spPr>
          <c:invertIfNegative val="0"/>
          <c:dLbls>
            <c:dLbl>
              <c:idx val="0"/>
              <c:layout>
                <c:manualLayout>
                  <c:x val="-4.5977011494252873E-3"/>
                  <c:y val="7.1197411003236274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53951706036745406"/>
                      <c:h val="0.23919119333384298"/>
                    </c:manualLayout>
                  </c15:layout>
                </c:ext>
                <c:ext xmlns:c16="http://schemas.microsoft.com/office/drawing/2014/chart" uri="{C3380CC4-5D6E-409C-BE32-E72D297353CC}">
                  <c16:uniqueId val="{00000004-A39D-4138-BA8B-03C7B994D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Hoja2!$I$3</c:f>
              <c:numCache>
                <c:formatCode>_("Q"* #,##0.00_);_("Q"* \(#,##0.00\);_("Q"* "-"??_);_(@_)</c:formatCode>
                <c:ptCount val="1"/>
                <c:pt idx="0">
                  <c:v>31000000</c:v>
                </c:pt>
              </c:numCache>
            </c:numRef>
          </c:val>
          <c:extLst>
            <c:ext xmlns:c16="http://schemas.microsoft.com/office/drawing/2014/chart" uri="{C3380CC4-5D6E-409C-BE32-E72D297353CC}">
              <c16:uniqueId val="{00000000-A39D-4138-BA8B-03C7B994DEF0}"/>
            </c:ext>
          </c:extLst>
        </c:ser>
        <c:ser>
          <c:idx val="1"/>
          <c:order val="1"/>
          <c:tx>
            <c:strRef>
              <c:f>Hoja2!$H$4</c:f>
              <c:strCache>
                <c:ptCount val="1"/>
                <c:pt idx="0">
                  <c:v>EJECUTADO</c:v>
                </c:pt>
              </c:strCache>
            </c:strRef>
          </c:tx>
          <c:spPr>
            <a:solidFill>
              <a:schemeClr val="accent2"/>
            </a:solidFill>
            <a:ln>
              <a:noFill/>
            </a:ln>
            <a:effectLst/>
          </c:spPr>
          <c:invertIfNegative val="0"/>
          <c:dLbls>
            <c:dLbl>
              <c:idx val="0"/>
              <c:layout>
                <c:manualLayout>
                  <c:x val="9.6551724137931033E-2"/>
                  <c:y val="3.2362459546925564E-2"/>
                </c:manualLayout>
              </c:layout>
              <c:showLegendKey val="0"/>
              <c:showVal val="1"/>
              <c:showCatName val="0"/>
              <c:showSerName val="0"/>
              <c:showPercent val="0"/>
              <c:showBubbleSize val="0"/>
              <c:extLst>
                <c:ext xmlns:c15="http://schemas.microsoft.com/office/drawing/2012/chart" uri="{CE6537A1-D6FC-4f65-9D91-7224C49458BB}">
                  <c15:layout>
                    <c:manualLayout>
                      <c:w val="0.50733315232147702"/>
                      <c:h val="0.23271870142445786"/>
                    </c:manualLayout>
                  </c15:layout>
                </c:ext>
                <c:ext xmlns:c16="http://schemas.microsoft.com/office/drawing/2014/chart" uri="{C3380CC4-5D6E-409C-BE32-E72D297353CC}">
                  <c16:uniqueId val="{00000003-A39D-4138-BA8B-03C7B994D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Hoja2!$I$4</c:f>
              <c:numCache>
                <c:formatCode>_("Q"* #,##0.00_);_("Q"* \(#,##0.00\);_("Q"* "-"??_);_(@_)</c:formatCode>
                <c:ptCount val="1"/>
                <c:pt idx="0">
                  <c:v>2382236.7400000002</c:v>
                </c:pt>
              </c:numCache>
            </c:numRef>
          </c:val>
          <c:extLst>
            <c:ext xmlns:c16="http://schemas.microsoft.com/office/drawing/2014/chart" uri="{C3380CC4-5D6E-409C-BE32-E72D297353CC}">
              <c16:uniqueId val="{00000002-A39D-4138-BA8B-03C7B994DEF0}"/>
            </c:ext>
          </c:extLst>
        </c:ser>
        <c:dLbls>
          <c:showLegendKey val="0"/>
          <c:showVal val="0"/>
          <c:showCatName val="0"/>
          <c:showSerName val="0"/>
          <c:showPercent val="0"/>
          <c:showBubbleSize val="0"/>
        </c:dLbls>
        <c:gapWidth val="182"/>
        <c:axId val="535473311"/>
        <c:axId val="535468511"/>
      </c:barChart>
      <c:catAx>
        <c:axId val="535473311"/>
        <c:scaling>
          <c:orientation val="minMax"/>
        </c:scaling>
        <c:delete val="1"/>
        <c:axPos val="b"/>
        <c:majorTickMark val="none"/>
        <c:minorTickMark val="none"/>
        <c:tickLblPos val="nextTo"/>
        <c:crossAx val="535468511"/>
        <c:crossesAt val="0"/>
        <c:auto val="1"/>
        <c:lblAlgn val="ctr"/>
        <c:lblOffset val="100"/>
        <c:noMultiLvlLbl val="0"/>
      </c:catAx>
      <c:valAx>
        <c:axId val="535468511"/>
        <c:scaling>
          <c:orientation val="minMax"/>
          <c:min val="0"/>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535473311"/>
        <c:crosses val="autoZero"/>
        <c:crossBetween val="between"/>
      </c:valAx>
      <c:spPr>
        <a:noFill/>
        <a:ln>
          <a:noFill/>
        </a:ln>
        <a:effectLst/>
      </c:spPr>
    </c:plotArea>
    <c:legend>
      <c:legendPos val="b"/>
      <c:layout>
        <c:manualLayout>
          <c:xMode val="edge"/>
          <c:yMode val="edge"/>
          <c:x val="0.25492370350257942"/>
          <c:y val="0.85194098310526734"/>
          <c:w val="0.53612924246538152"/>
          <c:h val="0.10922406543842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7896494478514713"/>
          <c:y val="5.154639175257731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Hoja2!$D$41</c:f>
              <c:strCache>
                <c:ptCount val="1"/>
                <c:pt idx="0">
                  <c:v>Gestión de Presupuesto por Mes
% Ejecución</c:v>
                </c:pt>
              </c:strCache>
            </c:strRef>
          </c:tx>
          <c:explosion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3-1E92-460D-A5AB-ECB1432DED44}"/>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5-1E92-460D-A5AB-ECB1432DED44}"/>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4-1E92-460D-A5AB-ECB1432DED44}"/>
              </c:ext>
            </c:extLst>
          </c:dPt>
          <c:dLbls>
            <c:dLbl>
              <c:idx val="0"/>
              <c:tx>
                <c:rich>
                  <a:bodyPr/>
                  <a:lstStyle/>
                  <a:p>
                    <a:fld id="{95D1F3F6-DA30-4C51-B912-66B8B9A5D8D9}" type="CELLRANGE">
                      <a:rPr lang="en-US" baseline="0"/>
                      <a:pPr/>
                      <a:t>[CELLRANGE]</a:t>
                    </a:fld>
                    <a:r>
                      <a:rPr lang="en-US" baseline="0"/>
                      <a:t>
</a:t>
                    </a:r>
                    <a:fld id="{71454741-BE07-4C65-9615-A87507F23E6C}" type="CATEGORYNAME">
                      <a:rPr lang="en-US" baseline="0"/>
                      <a:pPr/>
                      <a:t>[NOMBRE DE CATEGORÍA]</a:t>
                    </a:fld>
                    <a:r>
                      <a:rPr lang="en-US" baseline="0"/>
                      <a:t>
</a:t>
                    </a:r>
                    <a:fld id="{3F78D9F6-65CC-4ED6-8448-8EA9763873AB}"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layout>
                    <c:manualLayout>
                      <c:w val="0.22128845163753277"/>
                      <c:h val="0.19759450171821305"/>
                    </c:manualLayout>
                  </c15:layout>
                  <c15:dlblFieldTable/>
                  <c15:showDataLabelsRange val="1"/>
                </c:ext>
                <c:ext xmlns:c16="http://schemas.microsoft.com/office/drawing/2014/chart" uri="{C3380CC4-5D6E-409C-BE32-E72D297353CC}">
                  <c16:uniqueId val="{00000003-1E92-460D-A5AB-ECB1432DED44}"/>
                </c:ext>
              </c:extLst>
            </c:dLbl>
            <c:dLbl>
              <c:idx val="1"/>
              <c:layout>
                <c:manualLayout>
                  <c:x val="8.7871382490254654E-2"/>
                  <c:y val="-0.33767730064669749"/>
                </c:manualLayout>
              </c:layout>
              <c:tx>
                <c:rich>
                  <a:bodyPr/>
                  <a:lstStyle/>
                  <a:p>
                    <a:fld id="{F79785FD-9EDE-4D59-BAC9-EDFCFFF75CC3}" type="CELLRANGE">
                      <a:rPr lang="en-US" baseline="0"/>
                      <a:pPr/>
                      <a:t>[CELLRANGE]</a:t>
                    </a:fld>
                    <a:r>
                      <a:rPr lang="en-US" baseline="0"/>
                      <a:t>
</a:t>
                    </a:r>
                    <a:fld id="{55A60C3C-17D1-4C46-A23A-64F7AB85857A}" type="CATEGORYNAME">
                      <a:rPr lang="en-US" baseline="0"/>
                      <a:pPr/>
                      <a:t>[NOMBRE DE CATEGORÍA]</a:t>
                    </a:fld>
                    <a:r>
                      <a:rPr lang="en-US" baseline="0"/>
                      <a:t>
</a:t>
                    </a:r>
                    <a:fld id="{E8529320-F128-46E7-B818-CA94B95A501E}"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1E92-460D-A5AB-ECB1432DED44}"/>
                </c:ext>
              </c:extLst>
            </c:dLbl>
            <c:dLbl>
              <c:idx val="2"/>
              <c:tx>
                <c:rich>
                  <a:bodyPr/>
                  <a:lstStyle/>
                  <a:p>
                    <a:fld id="{BE8A4EFC-5AC0-4439-814B-80076C9E1C06}" type="CELLRANGE">
                      <a:rPr lang="en-US" baseline="0"/>
                      <a:pPr/>
                      <a:t>[CELLRANGE]</a:t>
                    </a:fld>
                    <a:r>
                      <a:rPr lang="en-US" baseline="0"/>
                      <a:t>
</a:t>
                    </a:r>
                    <a:fld id="{1706466C-FBBD-42F2-8A16-7AAB4495F6AB}" type="CATEGORYNAME">
                      <a:rPr lang="en-US" baseline="0"/>
                      <a:pPr/>
                      <a:t>[NOMBRE DE CATEGORÍA]</a:t>
                    </a:fld>
                    <a:r>
                      <a:rPr lang="en-US" baseline="0"/>
                      <a:t>
</a:t>
                    </a:r>
                    <a:fld id="{FACD1A4A-BB91-48A5-AFD6-3A48980125CD}"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1E92-460D-A5AB-ECB1432DED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f>Hoja2!$A$42:$A$44</c:f>
              <c:strCache>
                <c:ptCount val="3"/>
                <c:pt idx="0">
                  <c:v>STCNS</c:v>
                </c:pt>
                <c:pt idx="1">
                  <c:v>INEES</c:v>
                </c:pt>
                <c:pt idx="2">
                  <c:v>IGSNS</c:v>
                </c:pt>
              </c:strCache>
            </c:strRef>
          </c:cat>
          <c:val>
            <c:numRef>
              <c:f>Hoja2!$D$42:$D$44</c:f>
              <c:numCache>
                <c:formatCode>0.00%</c:formatCode>
                <c:ptCount val="3"/>
                <c:pt idx="0">
                  <c:v>6.7883963354037277E-2</c:v>
                </c:pt>
                <c:pt idx="1">
                  <c:v>8.1384071232876706E-2</c:v>
                </c:pt>
                <c:pt idx="2">
                  <c:v>9.1473843421052622E-2</c:v>
                </c:pt>
              </c:numCache>
            </c:numRef>
          </c:val>
          <c:extLst>
            <c:ext xmlns:c15="http://schemas.microsoft.com/office/drawing/2012/chart" uri="{02D57815-91ED-43cb-92C2-25804820EDAC}">
              <c15:datalabelsRange>
                <c15:f>Hoja2!$C$42:$C$44</c15:f>
                <c15:dlblRangeCache>
                  <c:ptCount val="3"/>
                  <c:pt idx="0">
                    <c:v> Q1,092,931.81 </c:v>
                  </c:pt>
                  <c:pt idx="1">
                    <c:v> Q594,103.72 </c:v>
                  </c:pt>
                  <c:pt idx="2">
                    <c:v> Q695,201.21 </c:v>
                  </c:pt>
                </c15:dlblRangeCache>
              </c15:datalabelsRange>
            </c:ext>
            <c:ext xmlns:c16="http://schemas.microsoft.com/office/drawing/2014/chart" uri="{C3380CC4-5D6E-409C-BE32-E72D297353CC}">
              <c16:uniqueId val="{00000000-1E92-460D-A5AB-ECB1432DED44}"/>
            </c:ext>
          </c:extLst>
        </c:ser>
        <c:dLbls>
          <c:dLblPos val="ctr"/>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Hoja2!$C$51</c:f>
              <c:strCache>
                <c:ptCount val="1"/>
                <c:pt idx="0">
                  <c:v>Ejecutado</c:v>
                </c:pt>
              </c:strCache>
            </c:strRef>
          </c:tx>
          <c:spPr>
            <a:solidFill>
              <a:schemeClr val="accent1"/>
            </a:solidFill>
            <a:ln>
              <a:noFill/>
            </a:ln>
            <a:effectLst/>
          </c:spPr>
          <c:invertIfNegative val="0"/>
          <c:dLbls>
            <c:delete val="1"/>
          </c:dLbls>
          <c:cat>
            <c:strRef>
              <c:f>Hoja2!$A$52:$A$54</c:f>
              <c:strCache>
                <c:ptCount val="3"/>
                <c:pt idx="0">
                  <c:v>STCNS</c:v>
                </c:pt>
                <c:pt idx="1">
                  <c:v>INEES</c:v>
                </c:pt>
                <c:pt idx="2">
                  <c:v>IGSNS</c:v>
                </c:pt>
              </c:strCache>
            </c:strRef>
          </c:cat>
          <c:val>
            <c:numRef>
              <c:f>Hoja2!$C$52:$C$54</c:f>
              <c:numCache>
                <c:formatCode>_("Q"* #,##0.00_);_("Q"* \(#,##0.00\);_("Q"* "-"??_);_(@_)</c:formatCode>
                <c:ptCount val="3"/>
                <c:pt idx="0">
                  <c:v>1092931.81</c:v>
                </c:pt>
                <c:pt idx="1">
                  <c:v>594103.72</c:v>
                </c:pt>
                <c:pt idx="2">
                  <c:v>695201.21</c:v>
                </c:pt>
              </c:numCache>
            </c:numRef>
          </c:val>
          <c:extLst>
            <c:ext xmlns:c16="http://schemas.microsoft.com/office/drawing/2014/chart" uri="{C3380CC4-5D6E-409C-BE32-E72D297353CC}">
              <c16:uniqueId val="{00000000-5668-456F-868F-43807415A5EC}"/>
            </c:ext>
          </c:extLst>
        </c:ser>
        <c:ser>
          <c:idx val="1"/>
          <c:order val="1"/>
          <c:tx>
            <c:strRef>
              <c:f>Hoja2!$D$51</c:f>
              <c:strCache>
                <c:ptCount val="1"/>
                <c:pt idx="0">
                  <c:v>Porcentaje de Ejecución</c:v>
                </c:pt>
              </c:strCache>
            </c:strRef>
          </c:tx>
          <c:spPr>
            <a:solidFill>
              <a:schemeClr val="accent2"/>
            </a:solidFill>
            <a:ln>
              <a:noFill/>
            </a:ln>
            <a:effectLst/>
          </c:spPr>
          <c:invertIfNegative val="0"/>
          <c:dLbls>
            <c:delete val="1"/>
          </c:dLbls>
          <c:cat>
            <c:strRef>
              <c:f>Hoja2!$A$52:$A$54</c:f>
              <c:strCache>
                <c:ptCount val="3"/>
                <c:pt idx="0">
                  <c:v>STCNS</c:v>
                </c:pt>
                <c:pt idx="1">
                  <c:v>INEES</c:v>
                </c:pt>
                <c:pt idx="2">
                  <c:v>IGSNS</c:v>
                </c:pt>
              </c:strCache>
            </c:strRef>
          </c:cat>
          <c:val>
            <c:numRef>
              <c:f>Hoja2!$D$52:$D$54</c:f>
              <c:numCache>
                <c:formatCode>0.00%</c:formatCode>
                <c:ptCount val="3"/>
                <c:pt idx="0">
                  <c:v>6.7883963354037277E-2</c:v>
                </c:pt>
                <c:pt idx="1">
                  <c:v>8.1384071232876706E-2</c:v>
                </c:pt>
                <c:pt idx="2">
                  <c:v>9.1473843421052622E-2</c:v>
                </c:pt>
              </c:numCache>
            </c:numRef>
          </c:val>
          <c:extLst>
            <c:ext xmlns:c16="http://schemas.microsoft.com/office/drawing/2014/chart" uri="{C3380CC4-5D6E-409C-BE32-E72D297353CC}">
              <c16:uniqueId val="{00000003-24F7-4F7F-B8D5-9399CDE7353D}"/>
            </c:ext>
          </c:extLst>
        </c:ser>
        <c:dLbls>
          <c:dLblPos val="outEnd"/>
          <c:showLegendKey val="0"/>
          <c:showVal val="1"/>
          <c:showCatName val="0"/>
          <c:showSerName val="0"/>
          <c:showPercent val="0"/>
          <c:showBubbleSize val="0"/>
        </c:dLbls>
        <c:gapWidth val="219"/>
        <c:overlap val="-27"/>
        <c:axId val="63273999"/>
        <c:axId val="63273519"/>
      </c:barChart>
      <c:catAx>
        <c:axId val="6327399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crossAx val="63273519"/>
        <c:crosses val="autoZero"/>
        <c:auto val="1"/>
        <c:lblAlgn val="ctr"/>
        <c:lblOffset val="100"/>
        <c:noMultiLvlLbl val="0"/>
      </c:catAx>
      <c:valAx>
        <c:axId val="63273519"/>
        <c:scaling>
          <c:orientation val="minMax"/>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6327399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hade val="15000"/>
        </a:schemeClr>
      </a:solidFill>
      <a:round/>
    </a:ln>
    <a:effectLst/>
  </c:spPr>
  <c:txPr>
    <a:bodyPr/>
    <a:lstStyle/>
    <a:p>
      <a:pPr>
        <a:defRPr b="1">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ustomXml" Target="../ink/ink1.xml"/><Relationship Id="rId12"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11" Type="http://schemas.openxmlformats.org/officeDocument/2006/relationships/chart" Target="../charts/chart2.xml"/><Relationship Id="rId10" Type="http://schemas.openxmlformats.org/officeDocument/2006/relationships/hyperlink" Target="https://stcns.gob.gt/comentarios-sugerencias/" TargetMode="External"/><Relationship Id="rId9" Type="http://schemas.openxmlformats.org/officeDocument/2006/relationships/hyperlink" Target="https://stcns.gob.gt/solicitud-de-informacion-publica/"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8</xdr:col>
      <xdr:colOff>1471083</xdr:colOff>
      <xdr:row>19</xdr:row>
      <xdr:rowOff>158751</xdr:rowOff>
    </xdr:from>
    <xdr:to>
      <xdr:col>13</xdr:col>
      <xdr:colOff>0</xdr:colOff>
      <xdr:row>28</xdr:row>
      <xdr:rowOff>21168</xdr:rowOff>
    </xdr:to>
    <xdr:graphicFrame macro="">
      <xdr:nvGraphicFramePr>
        <xdr:cNvPr id="3" name="Gráfico 2">
          <a:extLst>
            <a:ext uri="{FF2B5EF4-FFF2-40B4-BE49-F238E27FC236}">
              <a16:creationId xmlns:a16="http://schemas.microsoft.com/office/drawing/2014/main" id="{3BEA2D25-B8E1-49B4-90E1-D6C848D11F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133351</xdr:colOff>
      <xdr:row>1</xdr:row>
      <xdr:rowOff>190500</xdr:rowOff>
    </xdr:from>
    <xdr:to>
      <xdr:col>1</xdr:col>
      <xdr:colOff>1182461</xdr:colOff>
      <xdr:row>5</xdr:row>
      <xdr:rowOff>176894</xdr:rowOff>
    </xdr:to>
    <xdr:pic>
      <xdr:nvPicPr>
        <xdr:cNvPr id="2" name="Imagen 1">
          <a:extLst>
            <a:ext uri="{FF2B5EF4-FFF2-40B4-BE49-F238E27FC236}">
              <a16:creationId xmlns:a16="http://schemas.microsoft.com/office/drawing/2014/main" id="{FF8E3312-CE00-4D16-97E6-833F369DEE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1" y="381000"/>
          <a:ext cx="2886074" cy="1000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285390</xdr:colOff>
      <xdr:row>17</xdr:row>
      <xdr:rowOff>85590</xdr:rowOff>
    </xdr:from>
    <xdr:to>
      <xdr:col>11</xdr:col>
      <xdr:colOff>285750</xdr:colOff>
      <xdr:row>17</xdr:row>
      <xdr:rowOff>85950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6" name="Entrada de lápiz 5">
              <a:extLst>
                <a:ext uri="{FF2B5EF4-FFF2-40B4-BE49-F238E27FC236}">
                  <a16:creationId xmlns:a16="http://schemas.microsoft.com/office/drawing/2014/main" id="{EB9EDD9B-3117-6AAC-F8F5-5106BF96FE98}"/>
                </a:ext>
              </a:extLst>
            </xdr14:cNvPr>
            <xdr14:cNvContentPartPr/>
          </xdr14:nvContentPartPr>
          <xdr14:nvPr macro=""/>
          <xdr14:xfrm>
            <a:off x="11886840" y="6886440"/>
            <a:ext cx="360" cy="360"/>
          </xdr14:xfrm>
        </xdr:contentPart>
      </mc:Choice>
      <mc:Fallback xmlns="">
        <xdr:pic>
          <xdr:nvPicPr>
            <xdr:cNvPr id="6" name="Entrada de lápiz 5">
              <a:extLst>
                <a:ext uri="{FF2B5EF4-FFF2-40B4-BE49-F238E27FC236}">
                  <a16:creationId xmlns:a16="http://schemas.microsoft.com/office/drawing/2014/main" id="{EB9EDD9B-3117-6AAC-F8F5-5106BF96FE98}"/>
                </a:ext>
              </a:extLst>
            </xdr:cNvPr>
            <xdr:cNvPicPr/>
          </xdr:nvPicPr>
          <xdr:blipFill>
            <a:blip xmlns:r="http://schemas.openxmlformats.org/officeDocument/2006/relationships" r:embed="rId8"/>
            <a:stretch>
              <a:fillRect/>
            </a:stretch>
          </xdr:blipFill>
          <xdr:spPr>
            <a:xfrm>
              <a:off x="11878200" y="6877800"/>
              <a:ext cx="18000" cy="18000"/>
            </a:xfrm>
            <a:prstGeom prst="rect">
              <a:avLst/>
            </a:prstGeom>
          </xdr:spPr>
        </xdr:pic>
      </mc:Fallback>
    </mc:AlternateContent>
    <xdr:clientData/>
  </xdr:twoCellAnchor>
  <xdr:twoCellAnchor>
    <xdr:from>
      <xdr:col>3</xdr:col>
      <xdr:colOff>442634</xdr:colOff>
      <xdr:row>34</xdr:row>
      <xdr:rowOff>49629</xdr:rowOff>
    </xdr:from>
    <xdr:to>
      <xdr:col>7</xdr:col>
      <xdr:colOff>33330</xdr:colOff>
      <xdr:row>38</xdr:row>
      <xdr:rowOff>112059</xdr:rowOff>
    </xdr:to>
    <xdr:sp macro="" textlink="">
      <xdr:nvSpPr>
        <xdr:cNvPr id="7" name="Rectángulo: esquinas redondeadas 6">
          <a:hlinkClick xmlns:r="http://schemas.openxmlformats.org/officeDocument/2006/relationships" r:id="rId9"/>
          <a:extLst>
            <a:ext uri="{FF2B5EF4-FFF2-40B4-BE49-F238E27FC236}">
              <a16:creationId xmlns:a16="http://schemas.microsoft.com/office/drawing/2014/main" id="{C1CDBDF9-2C64-451D-9E20-5CFFF0631364}"/>
            </a:ext>
          </a:extLst>
        </xdr:cNvPr>
        <xdr:cNvSpPr/>
      </xdr:nvSpPr>
      <xdr:spPr>
        <a:xfrm>
          <a:off x="5137899" y="12880364"/>
          <a:ext cx="3232607" cy="869254"/>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GT" sz="1600">
              <a:latin typeface="Altivo Medium" panose="020B0000000000000000" pitchFamily="34" charset="0"/>
            </a:rPr>
            <a:t>Consulta</a:t>
          </a:r>
          <a:r>
            <a:rPr lang="es-GT" sz="1600" baseline="0">
              <a:latin typeface="Altivo Medium" panose="020B0000000000000000" pitchFamily="34" charset="0"/>
            </a:rPr>
            <a:t> de Información Pública</a:t>
          </a:r>
          <a:endParaRPr lang="es-GT" sz="1600">
            <a:latin typeface="Altivo Medium" panose="020B0000000000000000" pitchFamily="34" charset="0"/>
          </a:endParaRPr>
        </a:p>
      </xdr:txBody>
    </xdr:sp>
    <xdr:clientData/>
  </xdr:twoCellAnchor>
  <xdr:twoCellAnchor>
    <xdr:from>
      <xdr:col>7</xdr:col>
      <xdr:colOff>392527</xdr:colOff>
      <xdr:row>34</xdr:row>
      <xdr:rowOff>61154</xdr:rowOff>
    </xdr:from>
    <xdr:to>
      <xdr:col>9</xdr:col>
      <xdr:colOff>69669</xdr:colOff>
      <xdr:row>38</xdr:row>
      <xdr:rowOff>134470</xdr:rowOff>
    </xdr:to>
    <xdr:sp macro="" textlink="">
      <xdr:nvSpPr>
        <xdr:cNvPr id="8" name="Rectángulo: esquinas redondeadas 7">
          <a:hlinkClick xmlns:r="http://schemas.openxmlformats.org/officeDocument/2006/relationships" r:id="rId10"/>
          <a:extLst>
            <a:ext uri="{FF2B5EF4-FFF2-40B4-BE49-F238E27FC236}">
              <a16:creationId xmlns:a16="http://schemas.microsoft.com/office/drawing/2014/main" id="{D986C905-68C0-4A3E-9D0A-CB4918C19D39}"/>
            </a:ext>
          </a:extLst>
        </xdr:cNvPr>
        <xdr:cNvSpPr/>
      </xdr:nvSpPr>
      <xdr:spPr>
        <a:xfrm>
          <a:off x="8729703" y="12891889"/>
          <a:ext cx="3218201" cy="880140"/>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GT" sz="1600">
              <a:latin typeface="Altivo Medium" panose="020B0000000000000000" pitchFamily="34" charset="0"/>
            </a:rPr>
            <a:t>Comentarios o Sugerencias </a:t>
          </a:r>
        </a:p>
      </xdr:txBody>
    </xdr:sp>
    <xdr:clientData/>
  </xdr:twoCellAnchor>
  <xdr:twoCellAnchor>
    <xdr:from>
      <xdr:col>6</xdr:col>
      <xdr:colOff>157368</xdr:colOff>
      <xdr:row>14</xdr:row>
      <xdr:rowOff>82826</xdr:rowOff>
    </xdr:from>
    <xdr:to>
      <xdr:col>13</xdr:col>
      <xdr:colOff>16564</xdr:colOff>
      <xdr:row>19</xdr:row>
      <xdr:rowOff>24848</xdr:rowOff>
    </xdr:to>
    <xdr:graphicFrame macro="">
      <xdr:nvGraphicFramePr>
        <xdr:cNvPr id="5" name="Gráfico 4">
          <a:extLst>
            <a:ext uri="{FF2B5EF4-FFF2-40B4-BE49-F238E27FC236}">
              <a16:creationId xmlns:a16="http://schemas.microsoft.com/office/drawing/2014/main" id="{23ED9AE7-AE83-43AF-9DCB-24295BE8F4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611389</xdr:colOff>
      <xdr:row>25</xdr:row>
      <xdr:rowOff>20271</xdr:rowOff>
    </xdr:from>
    <xdr:to>
      <xdr:col>12</xdr:col>
      <xdr:colOff>459883</xdr:colOff>
      <xdr:row>25</xdr:row>
      <xdr:rowOff>237204</xdr:rowOff>
    </xdr:to>
    <xdr:sp macro="" textlink="">
      <xdr:nvSpPr>
        <xdr:cNvPr id="9" name="CuadroTexto 1">
          <a:extLst>
            <a:ext uri="{FF2B5EF4-FFF2-40B4-BE49-F238E27FC236}">
              <a16:creationId xmlns:a16="http://schemas.microsoft.com/office/drawing/2014/main" id="{696A087D-49FE-6CEE-F8BD-2EB3EC935C53}"/>
            </a:ext>
          </a:extLst>
        </xdr:cNvPr>
        <xdr:cNvSpPr txBox="1"/>
      </xdr:nvSpPr>
      <xdr:spPr>
        <a:xfrm>
          <a:off x="13399955" y="11234705"/>
          <a:ext cx="610494" cy="216933"/>
        </a:xfrm>
        <a:prstGeom prst="rect">
          <a:avLst/>
        </a:prstGeom>
        <a:ln>
          <a:solidFill>
            <a:schemeClr val="tx1"/>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s-GT" sz="900" b="1" kern="1200">
              <a:latin typeface="Arial" panose="020B0604020202020204" pitchFamily="34" charset="0"/>
              <a:cs typeface="Arial" panose="020B0604020202020204" pitchFamily="34" charset="0"/>
            </a:rPr>
            <a:t>  7.68 %</a:t>
          </a:r>
        </a:p>
      </xdr:txBody>
    </xdr:sp>
    <xdr:clientData/>
  </xdr:twoCellAnchor>
  <xdr:twoCellAnchor editAs="oneCell">
    <xdr:from>
      <xdr:col>14</xdr:col>
      <xdr:colOff>698500</xdr:colOff>
      <xdr:row>0</xdr:row>
      <xdr:rowOff>179913</xdr:rowOff>
    </xdr:from>
    <xdr:to>
      <xdr:col>16</xdr:col>
      <xdr:colOff>392417</xdr:colOff>
      <xdr:row>8</xdr:row>
      <xdr:rowOff>830</xdr:rowOff>
    </xdr:to>
    <xdr:pic>
      <xdr:nvPicPr>
        <xdr:cNvPr id="10" name="Imagen 9">
          <a:extLst>
            <a:ext uri="{FF2B5EF4-FFF2-40B4-BE49-F238E27FC236}">
              <a16:creationId xmlns:a16="http://schemas.microsoft.com/office/drawing/2014/main" id="{7DF9116A-6FC8-A43C-3908-716EF20A38C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5673917" y="179913"/>
          <a:ext cx="1800000" cy="18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2447925</xdr:colOff>
      <xdr:row>9</xdr:row>
      <xdr:rowOff>119062</xdr:rowOff>
    </xdr:from>
    <xdr:to>
      <xdr:col>5</xdr:col>
      <xdr:colOff>0</xdr:colOff>
      <xdr:row>24</xdr:row>
      <xdr:rowOff>4762</xdr:rowOff>
    </xdr:to>
    <xdr:graphicFrame macro="">
      <xdr:nvGraphicFramePr>
        <xdr:cNvPr id="2" name="Gráfico 1">
          <a:extLst>
            <a:ext uri="{FF2B5EF4-FFF2-40B4-BE49-F238E27FC236}">
              <a16:creationId xmlns:a16="http://schemas.microsoft.com/office/drawing/2014/main" id="{21C03861-77B5-FA7E-4CC1-16658E67F5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87924</xdr:colOff>
      <xdr:row>9</xdr:row>
      <xdr:rowOff>79864</xdr:rowOff>
    </xdr:from>
    <xdr:to>
      <xdr:col>1</xdr:col>
      <xdr:colOff>2088174</xdr:colOff>
      <xdr:row>19</xdr:row>
      <xdr:rowOff>137014</xdr:rowOff>
    </xdr:to>
    <xdr:graphicFrame macro="">
      <xdr:nvGraphicFramePr>
        <xdr:cNvPr id="9" name="Gráfico 8">
          <a:extLst>
            <a:ext uri="{FF2B5EF4-FFF2-40B4-BE49-F238E27FC236}">
              <a16:creationId xmlns:a16="http://schemas.microsoft.com/office/drawing/2014/main" id="{AA6F674E-BF7A-4F95-BE2C-01B182BA59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46892</xdr:colOff>
      <xdr:row>39</xdr:row>
      <xdr:rowOff>15386</xdr:rowOff>
    </xdr:from>
    <xdr:to>
      <xdr:col>9</xdr:col>
      <xdr:colOff>757603</xdr:colOff>
      <xdr:row>53</xdr:row>
      <xdr:rowOff>91586</xdr:rowOff>
    </xdr:to>
    <xdr:graphicFrame macro="">
      <xdr:nvGraphicFramePr>
        <xdr:cNvPr id="3" name="Gráfico 2">
          <a:extLst>
            <a:ext uri="{FF2B5EF4-FFF2-40B4-BE49-F238E27FC236}">
              <a16:creationId xmlns:a16="http://schemas.microsoft.com/office/drawing/2014/main" id="{965C51F0-ABC1-A788-63F4-2F8CDBCDAE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29308</xdr:colOff>
      <xdr:row>54</xdr:row>
      <xdr:rowOff>5863</xdr:rowOff>
    </xdr:from>
    <xdr:to>
      <xdr:col>9</xdr:col>
      <xdr:colOff>740019</xdr:colOff>
      <xdr:row>68</xdr:row>
      <xdr:rowOff>82063</xdr:rowOff>
    </xdr:to>
    <xdr:graphicFrame macro="">
      <xdr:nvGraphicFramePr>
        <xdr:cNvPr id="4" name="Gráfico 3">
          <a:extLst>
            <a:ext uri="{FF2B5EF4-FFF2-40B4-BE49-F238E27FC236}">
              <a16:creationId xmlns:a16="http://schemas.microsoft.com/office/drawing/2014/main" id="{3E3C808D-A6F3-DF58-79DD-7BE833BABF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0.02277</cdr:x>
      <cdr:y>0.04647</cdr:y>
    </cdr:from>
    <cdr:to>
      <cdr:x>0.35221</cdr:x>
      <cdr:y>0.81036</cdr:y>
    </cdr:to>
    <cdr:sp macro="" textlink="">
      <cdr:nvSpPr>
        <cdr:cNvPr id="2" name="Rectángulo 1">
          <a:extLst xmlns:a="http://schemas.openxmlformats.org/drawingml/2006/main">
            <a:ext uri="{FF2B5EF4-FFF2-40B4-BE49-F238E27FC236}">
              <a16:creationId xmlns:a16="http://schemas.microsoft.com/office/drawing/2014/main" id="{1025E7D7-0BC9-B808-A7CE-08D6E66A4F20}"/>
            </a:ext>
          </a:extLst>
        </cdr:cNvPr>
        <cdr:cNvSpPr/>
      </cdr:nvSpPr>
      <cdr:spPr>
        <a:xfrm xmlns:a="http://schemas.openxmlformats.org/drawingml/2006/main">
          <a:off x="104042" y="127487"/>
          <a:ext cx="1504950" cy="2095500"/>
        </a:xfrm>
        <a:prstGeom xmlns:a="http://schemas.openxmlformats.org/drawingml/2006/main" prst="rect">
          <a:avLst/>
        </a:prstGeom>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s-GT" sz="1400" kern="1200">
              <a:latin typeface="Arial" panose="020B0604020202020204" pitchFamily="34" charset="0"/>
              <a:cs typeface="Arial" panose="020B0604020202020204" pitchFamily="34" charset="0"/>
            </a:rPr>
            <a:t>Gestión Presupuestaria Acumulada</a:t>
          </a:r>
          <a:r>
            <a:rPr lang="es-GT" sz="1400" kern="1200" baseline="0">
              <a:latin typeface="Arial" panose="020B0604020202020204" pitchFamily="34" charset="0"/>
              <a:cs typeface="Arial" panose="020B0604020202020204" pitchFamily="34" charset="0"/>
            </a:rPr>
            <a:t> al Mes de Julio</a:t>
          </a:r>
        </a:p>
        <a:p xmlns:a="http://schemas.openxmlformats.org/drawingml/2006/main">
          <a:pPr algn="ctr"/>
          <a:endParaRPr lang="es-GT" sz="1600" kern="1200" baseline="0">
            <a:latin typeface="Arial" panose="020B0604020202020204" pitchFamily="34" charset="0"/>
            <a:cs typeface="Arial" panose="020B0604020202020204" pitchFamily="34" charset="0"/>
          </a:endParaRPr>
        </a:p>
        <a:p xmlns:a="http://schemas.openxmlformats.org/drawingml/2006/main">
          <a:pPr algn="ctr"/>
          <a:r>
            <a:rPr lang="es-GT" sz="2800" kern="1200" baseline="0">
              <a:latin typeface="Arial" panose="020B0604020202020204" pitchFamily="34" charset="0"/>
              <a:cs typeface="Arial" panose="020B0604020202020204" pitchFamily="34" charset="0"/>
            </a:rPr>
            <a:t>54.18% </a:t>
          </a:r>
          <a:endParaRPr lang="es-GT" sz="2800" kern="1200">
            <a:latin typeface="Arial" panose="020B0604020202020204" pitchFamily="34" charset="0"/>
            <a:cs typeface="Arial" panose="020B0604020202020204" pitchFamily="34" charset="0"/>
          </a:endParaRPr>
        </a:p>
      </cdr:txBody>
    </cdr:sp>
  </cdr:relSizeAnchor>
</c:userShapes>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1T16:48:31.703"/>
    </inkml:context>
    <inkml:brush xml:id="br0">
      <inkml:brushProperty name="width" value="0.05" units="cm"/>
      <inkml:brushProperty name="height" value="0.05" units="cm"/>
      <inkml:brushProperty name="color" value="#E71224"/>
    </inkml:brush>
  </inkml:definitions>
  <inkml:trace contextRef="#ctx0" brushRef="#br0">1 1 24575,'0'0'-8191</inkml:trace>
</inkm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9A090-551F-427E-B70A-0B8B1511B464}">
  <sheetPr>
    <pageSetUpPr fitToPage="1"/>
  </sheetPr>
  <dimension ref="A1:R52"/>
  <sheetViews>
    <sheetView showGridLines="0" tabSelected="1" zoomScale="90" zoomScaleNormal="90" workbookViewId="0">
      <selection activeCell="R9" sqref="R9"/>
    </sheetView>
  </sheetViews>
  <sheetFormatPr baseColWidth="10" defaultRowHeight="15" x14ac:dyDescent="0.25"/>
  <cols>
    <col min="1" max="1" width="27.5703125" customWidth="1"/>
    <col min="2" max="2" width="41.140625" customWidth="1"/>
    <col min="3" max="3" width="1.7109375" style="1" customWidth="1"/>
    <col min="5" max="5" width="20" customWidth="1"/>
    <col min="6" max="6" width="20.42578125" bestFit="1" customWidth="1"/>
    <col min="7" max="7" width="2.7109375" style="1" customWidth="1"/>
    <col min="8" max="8" width="31" customWidth="1"/>
    <col min="9" max="9" width="22.140625" customWidth="1"/>
    <col min="10" max="10" width="2.140625" style="1" customWidth="1"/>
    <col min="13" max="13" width="19" bestFit="1" customWidth="1"/>
    <col min="14" max="14" width="2.28515625" style="1" customWidth="1"/>
    <col min="16" max="16" width="20.140625" customWidth="1"/>
    <col min="17" max="17" width="24.5703125" customWidth="1"/>
    <col min="18" max="18" width="14.5703125" bestFit="1" customWidth="1"/>
  </cols>
  <sheetData>
    <row r="1" spans="1:18" ht="18.75" customHeight="1" x14ac:dyDescent="0.25">
      <c r="A1" s="5"/>
      <c r="B1" s="5"/>
      <c r="C1" s="6"/>
      <c r="D1" s="5"/>
      <c r="E1" s="5"/>
      <c r="F1" s="5"/>
      <c r="G1" s="6"/>
      <c r="H1" s="5"/>
      <c r="I1" s="5"/>
      <c r="J1" s="6"/>
      <c r="K1" s="5"/>
      <c r="L1" s="5"/>
      <c r="M1" s="5"/>
      <c r="N1" s="6"/>
      <c r="O1" s="5"/>
      <c r="P1" s="5"/>
      <c r="Q1" s="5"/>
    </row>
    <row r="2" spans="1:18" ht="20.25" x14ac:dyDescent="0.25">
      <c r="A2" s="77" t="s">
        <v>26</v>
      </c>
      <c r="B2" s="77"/>
      <c r="C2" s="77"/>
      <c r="D2" s="77"/>
      <c r="E2" s="77"/>
      <c r="F2" s="77"/>
      <c r="G2" s="77"/>
      <c r="H2" s="77"/>
      <c r="I2" s="77"/>
      <c r="J2" s="77"/>
      <c r="K2" s="77"/>
      <c r="L2" s="77"/>
      <c r="M2" s="77"/>
      <c r="N2" s="77"/>
      <c r="O2" s="77"/>
      <c r="P2" s="77"/>
      <c r="Q2" s="5"/>
    </row>
    <row r="3" spans="1:18" ht="20.25" x14ac:dyDescent="0.25">
      <c r="A3" s="78" t="s">
        <v>61</v>
      </c>
      <c r="B3" s="78"/>
      <c r="C3" s="78"/>
      <c r="D3" s="78"/>
      <c r="E3" s="78"/>
      <c r="F3" s="78"/>
      <c r="G3" s="78"/>
      <c r="H3" s="78"/>
      <c r="I3" s="78"/>
      <c r="J3" s="78"/>
      <c r="K3" s="78"/>
      <c r="L3" s="78"/>
      <c r="M3" s="78"/>
      <c r="N3" s="78"/>
      <c r="O3" s="78"/>
      <c r="P3" s="78"/>
      <c r="Q3" s="5"/>
    </row>
    <row r="4" spans="1:18" ht="20.25" x14ac:dyDescent="0.25">
      <c r="A4" s="79" t="s">
        <v>46</v>
      </c>
      <c r="B4" s="79"/>
      <c r="C4" s="79"/>
      <c r="D4" s="79"/>
      <c r="E4" s="79"/>
      <c r="F4" s="79"/>
      <c r="G4" s="79"/>
      <c r="H4" s="79"/>
      <c r="I4" s="79"/>
      <c r="J4" s="79"/>
      <c r="K4" s="79"/>
      <c r="L4" s="79"/>
      <c r="M4" s="79"/>
      <c r="N4" s="79"/>
      <c r="O4" s="79"/>
      <c r="P4" s="79"/>
      <c r="Q4" s="5"/>
    </row>
    <row r="5" spans="1:18" ht="20.25" x14ac:dyDescent="0.25">
      <c r="A5" s="79" t="s">
        <v>47</v>
      </c>
      <c r="B5" s="79"/>
      <c r="C5" s="79"/>
      <c r="D5" s="79"/>
      <c r="E5" s="79"/>
      <c r="F5" s="79"/>
      <c r="G5" s="79"/>
      <c r="H5" s="79"/>
      <c r="I5" s="79"/>
      <c r="J5" s="79"/>
      <c r="K5" s="79"/>
      <c r="L5" s="79"/>
      <c r="M5" s="79"/>
      <c r="N5" s="79"/>
      <c r="O5" s="79"/>
      <c r="P5" s="79"/>
      <c r="Q5" s="5"/>
    </row>
    <row r="6" spans="1:18" ht="20.25" x14ac:dyDescent="0.25">
      <c r="A6" s="79" t="s">
        <v>48</v>
      </c>
      <c r="B6" s="79"/>
      <c r="C6" s="79"/>
      <c r="D6" s="79"/>
      <c r="E6" s="79"/>
      <c r="F6" s="79"/>
      <c r="G6" s="79"/>
      <c r="H6" s="79"/>
      <c r="I6" s="79"/>
      <c r="J6" s="79"/>
      <c r="K6" s="79"/>
      <c r="L6" s="79"/>
      <c r="M6" s="79"/>
      <c r="N6" s="79"/>
      <c r="O6" s="79"/>
      <c r="P6" s="79"/>
      <c r="Q6" s="5"/>
    </row>
    <row r="7" spans="1:18" ht="20.25" customHeight="1" x14ac:dyDescent="0.25">
      <c r="A7" s="67"/>
      <c r="B7" s="67"/>
      <c r="C7" s="67"/>
      <c r="D7" s="67"/>
      <c r="E7" s="67"/>
      <c r="F7" s="67"/>
      <c r="G7" s="67"/>
      <c r="H7" s="67"/>
      <c r="I7" s="67"/>
      <c r="J7" s="67"/>
      <c r="K7" s="67"/>
      <c r="L7" s="67"/>
      <c r="M7" s="67"/>
      <c r="N7" s="67"/>
      <c r="O7" s="67"/>
      <c r="P7" s="67"/>
      <c r="Q7" s="67"/>
    </row>
    <row r="8" spans="1:18" ht="16.5" customHeight="1" thickBot="1" x14ac:dyDescent="0.3">
      <c r="A8" s="67"/>
      <c r="B8" s="67"/>
      <c r="C8" s="67"/>
      <c r="D8" s="67"/>
      <c r="E8" s="67"/>
      <c r="F8" s="67"/>
      <c r="G8" s="67"/>
      <c r="H8" s="67"/>
      <c r="I8" s="67"/>
      <c r="J8" s="67"/>
      <c r="K8" s="67"/>
      <c r="L8" s="67"/>
      <c r="M8" s="67"/>
      <c r="N8" s="67"/>
      <c r="O8" s="67"/>
      <c r="P8" s="67"/>
      <c r="Q8" s="67"/>
    </row>
    <row r="9" spans="1:18" ht="52.5" customHeight="1" thickBot="1" x14ac:dyDescent="0.3">
      <c r="A9" s="97" t="s">
        <v>39</v>
      </c>
      <c r="B9" s="98"/>
      <c r="C9" s="5"/>
      <c r="D9" s="87" t="s">
        <v>45</v>
      </c>
      <c r="E9" s="116"/>
      <c r="F9" s="88"/>
      <c r="G9" s="3"/>
      <c r="H9" s="87" t="s">
        <v>71</v>
      </c>
      <c r="I9" s="88"/>
      <c r="J9" s="3"/>
      <c r="K9" s="86" t="s">
        <v>72</v>
      </c>
      <c r="L9" s="86"/>
      <c r="M9" s="86"/>
      <c r="N9" s="3"/>
      <c r="O9" s="112" t="s">
        <v>14</v>
      </c>
      <c r="P9" s="113"/>
      <c r="Q9" s="113"/>
    </row>
    <row r="10" spans="1:18" ht="44.25" customHeight="1" x14ac:dyDescent="0.25">
      <c r="A10" s="80" t="s">
        <v>0</v>
      </c>
      <c r="B10" s="99" t="s">
        <v>1</v>
      </c>
      <c r="C10" s="5"/>
      <c r="D10" s="84" t="s">
        <v>49</v>
      </c>
      <c r="E10" s="85"/>
      <c r="F10" s="7">
        <v>16100000</v>
      </c>
      <c r="G10" s="8"/>
      <c r="H10" s="26" t="s">
        <v>8</v>
      </c>
      <c r="I10" s="11">
        <f>Q13+Q14+Q15</f>
        <v>2298474.92</v>
      </c>
      <c r="J10" s="9"/>
      <c r="K10" s="93" t="s">
        <v>35</v>
      </c>
      <c r="L10" s="93"/>
      <c r="M10" s="94">
        <f>I10+I11+I12+I13+I14</f>
        <v>2382236.7400000002</v>
      </c>
      <c r="N10" s="9"/>
      <c r="O10" s="89" t="s">
        <v>58</v>
      </c>
      <c r="P10" s="90"/>
      <c r="Q10" s="10">
        <v>11381261</v>
      </c>
    </row>
    <row r="11" spans="1:18" ht="45" customHeight="1" x14ac:dyDescent="0.25">
      <c r="A11" s="81"/>
      <c r="B11" s="83"/>
      <c r="C11" s="5"/>
      <c r="D11" s="84" t="s">
        <v>50</v>
      </c>
      <c r="E11" s="85"/>
      <c r="F11" s="7">
        <v>7300000</v>
      </c>
      <c r="G11" s="8"/>
      <c r="H11" s="26" t="s">
        <v>9</v>
      </c>
      <c r="I11" s="11">
        <v>82167.62</v>
      </c>
      <c r="J11" s="9"/>
      <c r="K11" s="93"/>
      <c r="L11" s="93"/>
      <c r="M11" s="94"/>
      <c r="N11" s="6"/>
      <c r="O11" s="84" t="s">
        <v>59</v>
      </c>
      <c r="P11" s="85"/>
      <c r="Q11" s="11">
        <v>6650916</v>
      </c>
    </row>
    <row r="12" spans="1:18" ht="45" customHeight="1" x14ac:dyDescent="0.25">
      <c r="A12" s="80" t="s">
        <v>2</v>
      </c>
      <c r="B12" s="82" t="s">
        <v>3</v>
      </c>
      <c r="C12" s="5"/>
      <c r="D12" s="84" t="s">
        <v>51</v>
      </c>
      <c r="E12" s="85"/>
      <c r="F12" s="7">
        <v>7600000</v>
      </c>
      <c r="G12" s="8"/>
      <c r="H12" s="26" t="s">
        <v>10</v>
      </c>
      <c r="I12" s="11">
        <v>1594.2</v>
      </c>
      <c r="J12" s="9"/>
      <c r="K12" s="86" t="s">
        <v>73</v>
      </c>
      <c r="L12" s="86"/>
      <c r="M12" s="86"/>
      <c r="N12" s="6"/>
      <c r="O12" s="84" t="s">
        <v>60</v>
      </c>
      <c r="P12" s="85"/>
      <c r="Q12" s="11">
        <v>6725552</v>
      </c>
    </row>
    <row r="13" spans="1:18" ht="63" customHeight="1" x14ac:dyDescent="0.25">
      <c r="A13" s="81"/>
      <c r="B13" s="83"/>
      <c r="C13" s="5"/>
      <c r="D13" s="95" t="s">
        <v>52</v>
      </c>
      <c r="E13" s="96"/>
      <c r="F13" s="14">
        <v>1092931.81</v>
      </c>
      <c r="G13" s="8"/>
      <c r="H13" s="26" t="s">
        <v>11</v>
      </c>
      <c r="I13" s="11">
        <v>0</v>
      </c>
      <c r="J13" s="9"/>
      <c r="K13" s="93" t="s">
        <v>13</v>
      </c>
      <c r="L13" s="93"/>
      <c r="M13" s="94">
        <f>M10</f>
        <v>2382236.7400000002</v>
      </c>
      <c r="N13" s="6"/>
      <c r="O13" s="91" t="s">
        <v>62</v>
      </c>
      <c r="P13" s="92"/>
      <c r="Q13" s="15">
        <v>1057520.1299999999</v>
      </c>
    </row>
    <row r="14" spans="1:18" ht="73.5" customHeight="1" x14ac:dyDescent="0.25">
      <c r="A14" s="80" t="s">
        <v>4</v>
      </c>
      <c r="B14" s="82" t="s">
        <v>5</v>
      </c>
      <c r="C14" s="5"/>
      <c r="D14" s="95" t="s">
        <v>53</v>
      </c>
      <c r="E14" s="96"/>
      <c r="F14" s="14">
        <v>594103.72</v>
      </c>
      <c r="G14" s="8"/>
      <c r="H14" s="26" t="s">
        <v>12</v>
      </c>
      <c r="I14" s="11">
        <v>0</v>
      </c>
      <c r="J14" s="9"/>
      <c r="K14" s="93"/>
      <c r="L14" s="93"/>
      <c r="M14" s="94"/>
      <c r="N14" s="6"/>
      <c r="O14" s="91" t="s">
        <v>63</v>
      </c>
      <c r="P14" s="92"/>
      <c r="Q14" s="15">
        <v>574902.86</v>
      </c>
    </row>
    <row r="15" spans="1:18" ht="59.25" customHeight="1" x14ac:dyDescent="0.25">
      <c r="A15" s="81"/>
      <c r="B15" s="83"/>
      <c r="C15" s="5"/>
      <c r="D15" s="95" t="s">
        <v>54</v>
      </c>
      <c r="E15" s="96"/>
      <c r="F15" s="14">
        <v>695201.21</v>
      </c>
      <c r="G15" s="8"/>
      <c r="J15" s="3"/>
      <c r="K15" s="5"/>
      <c r="L15" s="5"/>
      <c r="M15" s="5"/>
      <c r="N15" s="6"/>
      <c r="O15" s="91" t="s">
        <v>64</v>
      </c>
      <c r="P15" s="92"/>
      <c r="Q15" s="15">
        <v>666051.93000000005</v>
      </c>
      <c r="R15" s="27"/>
    </row>
    <row r="16" spans="1:18" ht="61.5" customHeight="1" x14ac:dyDescent="0.25">
      <c r="A16" s="80" t="s">
        <v>32</v>
      </c>
      <c r="B16" s="82" t="s">
        <v>34</v>
      </c>
      <c r="C16" s="5"/>
      <c r="D16" s="84" t="s">
        <v>55</v>
      </c>
      <c r="E16" s="85"/>
      <c r="F16" s="16">
        <f>F13/F10</f>
        <v>6.7883963354037277E-2</v>
      </c>
      <c r="G16" s="8"/>
      <c r="J16" s="9"/>
      <c r="K16" s="5"/>
      <c r="L16" s="5"/>
      <c r="M16" s="5"/>
      <c r="N16" s="6"/>
      <c r="O16" s="84" t="s">
        <v>65</v>
      </c>
      <c r="P16" s="85"/>
      <c r="Q16" s="16">
        <f>Q13/Q10</f>
        <v>9.2917659124063662E-2</v>
      </c>
      <c r="R16" s="27"/>
    </row>
    <row r="17" spans="1:17" ht="66.75" customHeight="1" x14ac:dyDescent="0.25">
      <c r="A17" s="81"/>
      <c r="B17" s="83"/>
      <c r="C17" s="5"/>
      <c r="D17" s="84" t="s">
        <v>56</v>
      </c>
      <c r="E17" s="85"/>
      <c r="F17" s="16">
        <f t="shared" ref="F17:F18" si="0">F14/F11</f>
        <v>8.1384071232876706E-2</v>
      </c>
      <c r="G17" s="17"/>
      <c r="J17" s="9"/>
      <c r="K17" s="5"/>
      <c r="L17" s="5"/>
      <c r="M17" s="5"/>
      <c r="N17" s="6"/>
      <c r="O17" s="84" t="s">
        <v>66</v>
      </c>
      <c r="P17" s="85"/>
      <c r="Q17" s="16">
        <f>Q14/Q11</f>
        <v>8.6439651320209129E-2</v>
      </c>
    </row>
    <row r="18" spans="1:17" ht="66" customHeight="1" thickBot="1" x14ac:dyDescent="0.3">
      <c r="A18" s="80" t="s">
        <v>6</v>
      </c>
      <c r="B18" s="82" t="s">
        <v>7</v>
      </c>
      <c r="C18" s="5"/>
      <c r="D18" s="84" t="s">
        <v>57</v>
      </c>
      <c r="E18" s="85"/>
      <c r="F18" s="123">
        <f t="shared" si="0"/>
        <v>9.1473843421052622E-2</v>
      </c>
      <c r="G18" s="17"/>
      <c r="J18" s="9"/>
      <c r="K18" s="5"/>
      <c r="L18" s="5"/>
      <c r="M18" s="5"/>
      <c r="N18" s="6"/>
      <c r="O18" s="121" t="s">
        <v>67</v>
      </c>
      <c r="P18" s="122"/>
      <c r="Q18" s="18">
        <f>Q15/Q12</f>
        <v>9.9033050372668296E-2</v>
      </c>
    </row>
    <row r="19" spans="1:17" ht="45" customHeight="1" thickBot="1" x14ac:dyDescent="0.3">
      <c r="A19" s="125"/>
      <c r="B19" s="126"/>
      <c r="C19" s="5"/>
      <c r="D19" s="121"/>
      <c r="E19" s="122"/>
      <c r="F19" s="124"/>
      <c r="G19" s="5"/>
      <c r="J19" s="6"/>
      <c r="K19" s="5"/>
      <c r="L19" s="5"/>
      <c r="M19" s="5"/>
      <c r="N19" s="6"/>
      <c r="O19" s="116" t="s">
        <v>44</v>
      </c>
      <c r="P19" s="116"/>
      <c r="Q19" s="116"/>
    </row>
    <row r="20" spans="1:17" ht="17.25" customHeight="1" thickBot="1" x14ac:dyDescent="0.3">
      <c r="A20" s="5"/>
      <c r="B20" s="5"/>
      <c r="C20" s="5"/>
      <c r="D20" s="5"/>
      <c r="E20" s="5"/>
      <c r="F20" s="5"/>
      <c r="G20" s="5"/>
      <c r="H20" s="5"/>
      <c r="I20" s="5"/>
      <c r="J20" s="6"/>
      <c r="K20" s="5"/>
      <c r="L20" s="5"/>
      <c r="M20" s="5"/>
      <c r="N20" s="6"/>
      <c r="O20" s="117"/>
      <c r="P20" s="117"/>
      <c r="Q20" s="117"/>
    </row>
    <row r="21" spans="1:17" ht="34.5" customHeight="1" thickBot="1" x14ac:dyDescent="0.3">
      <c r="A21" s="87" t="s">
        <v>15</v>
      </c>
      <c r="B21" s="88"/>
      <c r="C21" s="19"/>
      <c r="D21" s="118" t="s">
        <v>18</v>
      </c>
      <c r="E21" s="119"/>
      <c r="F21" s="120" t="s">
        <v>19</v>
      </c>
      <c r="G21" s="120"/>
      <c r="H21" s="120"/>
      <c r="I21" s="47" t="s">
        <v>20</v>
      </c>
      <c r="J21" s="19"/>
      <c r="K21" s="5"/>
      <c r="L21" s="5"/>
      <c r="M21" s="5"/>
      <c r="N21" s="6"/>
      <c r="O21" s="101" t="s">
        <v>22</v>
      </c>
      <c r="P21" s="102"/>
      <c r="Q21" s="62">
        <v>65</v>
      </c>
    </row>
    <row r="22" spans="1:17" ht="24" customHeight="1" thickBot="1" x14ac:dyDescent="0.3">
      <c r="A22" s="112"/>
      <c r="B22" s="130"/>
      <c r="C22" s="6"/>
      <c r="D22" s="118"/>
      <c r="E22" s="120"/>
      <c r="F22" s="120">
        <v>2026</v>
      </c>
      <c r="G22" s="120"/>
      <c r="H22" s="120"/>
      <c r="I22" s="46"/>
      <c r="J22" s="6"/>
      <c r="K22" s="5"/>
      <c r="L22" s="5"/>
      <c r="M22" s="5"/>
      <c r="N22" s="6"/>
      <c r="O22" s="71" t="s">
        <v>23</v>
      </c>
      <c r="P22" s="72"/>
      <c r="Q22" s="66">
        <v>35</v>
      </c>
    </row>
    <row r="23" spans="1:17" ht="24.75" hidden="1" customHeight="1" x14ac:dyDescent="0.25">
      <c r="A23" s="35"/>
      <c r="B23" s="36"/>
      <c r="C23" s="6"/>
      <c r="D23" s="12"/>
      <c r="E23" s="5"/>
      <c r="F23" s="5"/>
      <c r="G23" s="6"/>
      <c r="H23" s="5"/>
      <c r="I23" s="13"/>
      <c r="J23" s="6"/>
      <c r="K23" s="5"/>
      <c r="L23" s="5"/>
      <c r="M23" s="5"/>
      <c r="N23" s="6"/>
      <c r="O23" s="107" t="s">
        <v>25</v>
      </c>
      <c r="P23" s="108"/>
      <c r="Q23" s="109"/>
    </row>
    <row r="24" spans="1:17" ht="24.75" hidden="1" customHeight="1" x14ac:dyDescent="0.25">
      <c r="A24" s="35"/>
      <c r="B24" s="36"/>
      <c r="C24" s="6"/>
      <c r="D24" s="12"/>
      <c r="E24" s="5"/>
      <c r="F24" s="5"/>
      <c r="G24" s="6"/>
      <c r="H24" s="5"/>
      <c r="I24" s="13"/>
      <c r="J24" s="6"/>
      <c r="K24" s="5"/>
      <c r="L24" s="5"/>
      <c r="M24" s="5"/>
      <c r="N24" s="6"/>
      <c r="O24" s="105" t="s">
        <v>22</v>
      </c>
      <c r="P24" s="106"/>
      <c r="Q24" s="21">
        <v>19</v>
      </c>
    </row>
    <row r="25" spans="1:17" ht="32.25" customHeight="1" x14ac:dyDescent="0.25">
      <c r="A25" s="40" t="s">
        <v>29</v>
      </c>
      <c r="B25" s="41" t="s">
        <v>33</v>
      </c>
      <c r="C25" s="22"/>
      <c r="D25" s="131">
        <v>16100000</v>
      </c>
      <c r="E25" s="132"/>
      <c r="F25" s="132">
        <v>1092931.81</v>
      </c>
      <c r="G25" s="132"/>
      <c r="H25" s="132"/>
      <c r="I25" s="42">
        <f>F25/D25</f>
        <v>6.7883963354037277E-2</v>
      </c>
      <c r="J25" s="43"/>
      <c r="K25" s="44"/>
      <c r="L25" s="44"/>
      <c r="M25" s="44"/>
      <c r="N25" s="6"/>
      <c r="O25" s="103" t="s">
        <v>24</v>
      </c>
      <c r="P25" s="104"/>
      <c r="Q25" s="61">
        <v>42</v>
      </c>
    </row>
    <row r="26" spans="1:17" ht="32.25" customHeight="1" thickBot="1" x14ac:dyDescent="0.3">
      <c r="A26" s="23" t="s">
        <v>30</v>
      </c>
      <c r="B26" s="24" t="s">
        <v>16</v>
      </c>
      <c r="C26" s="43"/>
      <c r="D26" s="131">
        <v>7300000</v>
      </c>
      <c r="E26" s="132"/>
      <c r="F26" s="132">
        <v>594103.72</v>
      </c>
      <c r="G26" s="132"/>
      <c r="H26" s="132"/>
      <c r="I26" s="42">
        <f t="shared" ref="I26:I27" si="1">F26/D26</f>
        <v>8.1384071232876706E-2</v>
      </c>
      <c r="J26" s="43"/>
      <c r="K26" s="44"/>
      <c r="L26" s="44"/>
      <c r="M26" s="44"/>
      <c r="N26" s="6"/>
      <c r="O26" s="112" t="s">
        <v>27</v>
      </c>
      <c r="P26" s="113"/>
      <c r="Q26" s="113"/>
    </row>
    <row r="27" spans="1:17" ht="32.25" customHeight="1" thickBot="1" x14ac:dyDescent="0.3">
      <c r="A27" s="144" t="s">
        <v>31</v>
      </c>
      <c r="B27" s="146" t="s">
        <v>17</v>
      </c>
      <c r="C27" s="43"/>
      <c r="D27" s="133">
        <v>7600000</v>
      </c>
      <c r="E27" s="134"/>
      <c r="F27" s="134">
        <v>695201.21</v>
      </c>
      <c r="G27" s="134"/>
      <c r="H27" s="134"/>
      <c r="I27" s="45">
        <f t="shared" si="1"/>
        <v>9.1473843421052622E-2</v>
      </c>
      <c r="J27" s="43"/>
      <c r="K27" s="44"/>
      <c r="L27" s="44"/>
      <c r="M27" s="44"/>
      <c r="N27" s="6"/>
      <c r="O27" s="114" t="s">
        <v>22</v>
      </c>
      <c r="P27" s="115"/>
      <c r="Q27" s="63">
        <v>1</v>
      </c>
    </row>
    <row r="28" spans="1:17" ht="24.95" customHeight="1" thickBot="1" x14ac:dyDescent="0.3">
      <c r="A28" s="145"/>
      <c r="B28" s="147"/>
      <c r="C28" s="44"/>
      <c r="D28" s="141">
        <f>SUM(D25:E27)</f>
        <v>31000000</v>
      </c>
      <c r="E28" s="142"/>
      <c r="F28" s="143">
        <f>SUM(F25:H27)</f>
        <v>2382236.7400000002</v>
      </c>
      <c r="G28" s="143"/>
      <c r="H28" s="143"/>
      <c r="I28" s="49">
        <f>F28/D28</f>
        <v>7.684634645161291E-2</v>
      </c>
      <c r="J28" s="44"/>
      <c r="K28" s="44"/>
      <c r="L28" s="44"/>
      <c r="M28" s="44"/>
      <c r="N28" s="6"/>
      <c r="O28" s="71" t="s">
        <v>23</v>
      </c>
      <c r="P28" s="72"/>
      <c r="Q28" s="65">
        <v>0</v>
      </c>
    </row>
    <row r="29" spans="1:17" ht="29.25" customHeight="1" thickBot="1" x14ac:dyDescent="0.3">
      <c r="A29" s="127" t="s">
        <v>68</v>
      </c>
      <c r="B29" s="128"/>
      <c r="C29" s="128"/>
      <c r="D29" s="128"/>
      <c r="E29" s="128"/>
      <c r="F29" s="128"/>
      <c r="G29" s="128"/>
      <c r="H29" s="128"/>
      <c r="I29" s="128"/>
      <c r="J29" s="128"/>
      <c r="K29" s="128"/>
      <c r="L29" s="128"/>
      <c r="M29" s="129"/>
      <c r="N29" s="6"/>
      <c r="O29" s="73" t="s">
        <v>24</v>
      </c>
      <c r="P29" s="74"/>
      <c r="Q29" s="64">
        <v>0</v>
      </c>
    </row>
    <row r="30" spans="1:17" ht="59.25" customHeight="1" thickBot="1" x14ac:dyDescent="0.3">
      <c r="A30" s="68" t="s">
        <v>74</v>
      </c>
      <c r="B30" s="69"/>
      <c r="C30" s="69"/>
      <c r="D30" s="69"/>
      <c r="E30" s="69"/>
      <c r="F30" s="69"/>
      <c r="G30" s="69"/>
      <c r="H30" s="69"/>
      <c r="I30" s="69"/>
      <c r="J30" s="69"/>
      <c r="K30" s="69"/>
      <c r="L30" s="69"/>
      <c r="M30" s="70"/>
      <c r="N30" s="6"/>
      <c r="O30" s="87" t="s">
        <v>28</v>
      </c>
      <c r="P30" s="116"/>
      <c r="Q30" s="88"/>
    </row>
    <row r="31" spans="1:17" ht="48.75" customHeight="1" x14ac:dyDescent="0.25">
      <c r="A31" s="135" t="s">
        <v>75</v>
      </c>
      <c r="B31" s="136"/>
      <c r="C31" s="136"/>
      <c r="D31" s="136"/>
      <c r="E31" s="136"/>
      <c r="F31" s="136"/>
      <c r="G31" s="136"/>
      <c r="H31" s="136"/>
      <c r="I31" s="136"/>
      <c r="J31" s="136"/>
      <c r="K31" s="136"/>
      <c r="L31" s="136"/>
      <c r="M31" s="137"/>
      <c r="N31" s="6"/>
      <c r="O31" s="114" t="s">
        <v>22</v>
      </c>
      <c r="P31" s="115"/>
      <c r="Q31" s="65">
        <v>1</v>
      </c>
    </row>
    <row r="32" spans="1:17" ht="37.5" customHeight="1" x14ac:dyDescent="0.25">
      <c r="A32" s="138" t="s">
        <v>69</v>
      </c>
      <c r="B32" s="139"/>
      <c r="C32" s="139"/>
      <c r="D32" s="139"/>
      <c r="E32" s="139"/>
      <c r="F32" s="139"/>
      <c r="G32" s="139"/>
      <c r="H32" s="139"/>
      <c r="I32" s="139"/>
      <c r="J32" s="139"/>
      <c r="K32" s="139"/>
      <c r="L32" s="139"/>
      <c r="M32" s="140"/>
      <c r="N32" s="6"/>
      <c r="O32" s="71" t="s">
        <v>23</v>
      </c>
      <c r="P32" s="72"/>
      <c r="Q32" s="20">
        <v>0</v>
      </c>
    </row>
    <row r="33" spans="1:17" ht="46.5" customHeight="1" x14ac:dyDescent="0.25">
      <c r="A33" s="135" t="s">
        <v>70</v>
      </c>
      <c r="B33" s="136"/>
      <c r="C33" s="136"/>
      <c r="D33" s="136"/>
      <c r="E33" s="136"/>
      <c r="F33" s="136"/>
      <c r="G33" s="136"/>
      <c r="H33" s="136"/>
      <c r="I33" s="136"/>
      <c r="J33" s="136"/>
      <c r="K33" s="136"/>
      <c r="L33" s="136"/>
      <c r="M33" s="137"/>
      <c r="N33" s="6"/>
      <c r="O33" s="71" t="s">
        <v>24</v>
      </c>
      <c r="P33" s="72"/>
      <c r="Q33" s="75">
        <v>0</v>
      </c>
    </row>
    <row r="34" spans="1:17" ht="53.25" customHeight="1" thickBot="1" x14ac:dyDescent="0.3">
      <c r="A34" s="68" t="s">
        <v>77</v>
      </c>
      <c r="B34" s="69"/>
      <c r="C34" s="69"/>
      <c r="D34" s="69"/>
      <c r="E34" s="69"/>
      <c r="F34" s="69"/>
      <c r="G34" s="69"/>
      <c r="H34" s="69"/>
      <c r="I34" s="69"/>
      <c r="J34" s="69"/>
      <c r="K34" s="69"/>
      <c r="L34" s="69"/>
      <c r="M34" s="70"/>
      <c r="N34" s="48"/>
      <c r="O34" s="73"/>
      <c r="P34" s="74"/>
      <c r="Q34" s="76"/>
    </row>
    <row r="35" spans="1:17" ht="18.75" x14ac:dyDescent="0.3">
      <c r="B35" s="4"/>
      <c r="C35" s="4"/>
      <c r="D35" s="4"/>
      <c r="E35" s="4"/>
      <c r="I35" s="48"/>
      <c r="J35" s="48"/>
      <c r="K35" s="48"/>
      <c r="L35" s="48"/>
      <c r="M35" s="48"/>
      <c r="N35" s="48"/>
      <c r="O35" s="48"/>
    </row>
    <row r="36" spans="1:17" x14ac:dyDescent="0.25">
      <c r="B36" s="1"/>
      <c r="D36" s="1"/>
      <c r="E36" s="1"/>
      <c r="L36" t="s">
        <v>76</v>
      </c>
    </row>
    <row r="37" spans="1:17" x14ac:dyDescent="0.25">
      <c r="B37" s="1"/>
      <c r="D37" s="1"/>
      <c r="E37" s="1"/>
    </row>
    <row r="38" spans="1:17" x14ac:dyDescent="0.25">
      <c r="B38" s="1"/>
      <c r="D38" s="1"/>
      <c r="E38" s="1"/>
    </row>
    <row r="39" spans="1:17" x14ac:dyDescent="0.25">
      <c r="B39" s="1"/>
      <c r="D39" s="1"/>
      <c r="E39" s="1"/>
    </row>
    <row r="44" spans="1:17" x14ac:dyDescent="0.25">
      <c r="O44" s="110" t="s">
        <v>21</v>
      </c>
      <c r="P44" s="111"/>
      <c r="Q44" s="111"/>
    </row>
    <row r="45" spans="1:17" x14ac:dyDescent="0.25">
      <c r="O45" s="2"/>
      <c r="P45" s="2"/>
      <c r="Q45" s="2"/>
    </row>
    <row r="46" spans="1:17" x14ac:dyDescent="0.25">
      <c r="O46" s="2"/>
      <c r="P46" s="2"/>
      <c r="Q46" s="2"/>
    </row>
    <row r="47" spans="1:17" x14ac:dyDescent="0.25">
      <c r="O47" s="2"/>
      <c r="P47" s="2"/>
      <c r="Q47" s="2"/>
    </row>
    <row r="48" spans="1:17" x14ac:dyDescent="0.25">
      <c r="O48" s="100"/>
      <c r="P48" s="100"/>
      <c r="Q48" s="100"/>
    </row>
    <row r="49" spans="15:17" x14ac:dyDescent="0.25">
      <c r="O49" s="100"/>
      <c r="P49" s="100"/>
      <c r="Q49" s="100"/>
    </row>
    <row r="50" spans="15:17" x14ac:dyDescent="0.25">
      <c r="O50" s="100"/>
      <c r="P50" s="100"/>
      <c r="Q50" s="100"/>
    </row>
    <row r="51" spans="15:17" x14ac:dyDescent="0.25">
      <c r="O51" s="2"/>
      <c r="P51" s="2"/>
      <c r="Q51" s="2"/>
    </row>
    <row r="52" spans="15:17" x14ac:dyDescent="0.25">
      <c r="O52" s="2"/>
      <c r="P52" s="2"/>
      <c r="Q52" s="2"/>
    </row>
  </sheetData>
  <mergeCells count="85">
    <mergeCell ref="A33:M33"/>
    <mergeCell ref="A31:M31"/>
    <mergeCell ref="A32:M32"/>
    <mergeCell ref="O32:P32"/>
    <mergeCell ref="D28:E28"/>
    <mergeCell ref="F28:H28"/>
    <mergeCell ref="O29:P29"/>
    <mergeCell ref="A27:A28"/>
    <mergeCell ref="B27:B28"/>
    <mergeCell ref="O30:Q30"/>
    <mergeCell ref="B16:B17"/>
    <mergeCell ref="A18:A19"/>
    <mergeCell ref="B18:B19"/>
    <mergeCell ref="A29:M29"/>
    <mergeCell ref="A30:M30"/>
    <mergeCell ref="A21:B22"/>
    <mergeCell ref="D25:E25"/>
    <mergeCell ref="D26:E26"/>
    <mergeCell ref="D27:E27"/>
    <mergeCell ref="F25:H25"/>
    <mergeCell ref="F26:H26"/>
    <mergeCell ref="F27:H27"/>
    <mergeCell ref="O9:Q9"/>
    <mergeCell ref="D9:F9"/>
    <mergeCell ref="D10:E10"/>
    <mergeCell ref="D11:E11"/>
    <mergeCell ref="D12:E12"/>
    <mergeCell ref="O12:P12"/>
    <mergeCell ref="O11:P11"/>
    <mergeCell ref="O19:Q20"/>
    <mergeCell ref="O16:P16"/>
    <mergeCell ref="D21:E21"/>
    <mergeCell ref="F21:H21"/>
    <mergeCell ref="D22:E22"/>
    <mergeCell ref="F22:H22"/>
    <mergeCell ref="O17:P17"/>
    <mergeCell ref="O18:P18"/>
    <mergeCell ref="D18:E19"/>
    <mergeCell ref="F18:F19"/>
    <mergeCell ref="O49:Q49"/>
    <mergeCell ref="O50:Q50"/>
    <mergeCell ref="O21:P21"/>
    <mergeCell ref="O22:P22"/>
    <mergeCell ref="O25:P25"/>
    <mergeCell ref="O24:P24"/>
    <mergeCell ref="O23:Q23"/>
    <mergeCell ref="O44:Q44"/>
    <mergeCell ref="O48:Q48"/>
    <mergeCell ref="O26:Q26"/>
    <mergeCell ref="O31:P31"/>
    <mergeCell ref="O27:P27"/>
    <mergeCell ref="O28:P28"/>
    <mergeCell ref="A9:B9"/>
    <mergeCell ref="A10:A11"/>
    <mergeCell ref="B10:B11"/>
    <mergeCell ref="A12:A13"/>
    <mergeCell ref="B12:B13"/>
    <mergeCell ref="D15:E15"/>
    <mergeCell ref="K12:M12"/>
    <mergeCell ref="D14:E14"/>
    <mergeCell ref="D13:E13"/>
    <mergeCell ref="D16:E16"/>
    <mergeCell ref="O13:P13"/>
    <mergeCell ref="O14:P14"/>
    <mergeCell ref="O15:P15"/>
    <mergeCell ref="K10:L11"/>
    <mergeCell ref="M10:M11"/>
    <mergeCell ref="K13:L14"/>
    <mergeCell ref="M13:M14"/>
    <mergeCell ref="A7:Q8"/>
    <mergeCell ref="A34:M34"/>
    <mergeCell ref="O33:P34"/>
    <mergeCell ref="Q33:Q34"/>
    <mergeCell ref="A2:P2"/>
    <mergeCell ref="A3:P3"/>
    <mergeCell ref="A4:P4"/>
    <mergeCell ref="A5:P5"/>
    <mergeCell ref="A6:P6"/>
    <mergeCell ref="A14:A15"/>
    <mergeCell ref="B14:B15"/>
    <mergeCell ref="A16:A17"/>
    <mergeCell ref="D17:E17"/>
    <mergeCell ref="K9:M9"/>
    <mergeCell ref="H9:I9"/>
    <mergeCell ref="O10:P10"/>
  </mergeCells>
  <printOptions horizontalCentered="1"/>
  <pageMargins left="0.19685039370078741" right="0.23622047244094491" top="0.31496062992125984" bottom="0.39370078740157483" header="0.31496062992125984" footer="0.31496062992125984"/>
  <pageSetup paperSize="14" scale="46"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019D8-0150-49B9-8F48-FFEE71FD17EB}">
  <dimension ref="A2:N56"/>
  <sheetViews>
    <sheetView zoomScale="145" zoomScaleNormal="145" workbookViewId="0">
      <selection activeCell="I4" sqref="I4"/>
    </sheetView>
  </sheetViews>
  <sheetFormatPr baseColWidth="10" defaultRowHeight="15" x14ac:dyDescent="0.25"/>
  <cols>
    <col min="2" max="2" width="46.7109375" customWidth="1"/>
    <col min="3" max="3" width="35.7109375" customWidth="1"/>
    <col min="9" max="9" width="23.5703125" style="39" customWidth="1"/>
    <col min="14" max="14" width="15.5703125" bestFit="1" customWidth="1"/>
  </cols>
  <sheetData>
    <row r="2" spans="1:14" ht="15.75" thickBot="1" x14ac:dyDescent="0.3"/>
    <row r="3" spans="1:14" x14ac:dyDescent="0.25">
      <c r="B3" s="87" t="s">
        <v>36</v>
      </c>
      <c r="C3" s="116" t="s">
        <v>37</v>
      </c>
      <c r="D3" s="88" t="s">
        <v>20</v>
      </c>
      <c r="H3" t="s">
        <v>38</v>
      </c>
      <c r="I3" s="39">
        <f>B8</f>
        <v>31000000</v>
      </c>
    </row>
    <row r="4" spans="1:14" ht="15" customHeight="1" x14ac:dyDescent="0.25">
      <c r="B4" s="112"/>
      <c r="C4" s="113"/>
      <c r="D4" s="130"/>
      <c r="F4">
        <v>2025</v>
      </c>
      <c r="H4" t="s">
        <v>37</v>
      </c>
      <c r="I4" s="39">
        <f>C8</f>
        <v>2382236.7400000002</v>
      </c>
    </row>
    <row r="5" spans="1:14" ht="15.75" customHeight="1" x14ac:dyDescent="0.25">
      <c r="A5" s="23">
        <v>67</v>
      </c>
      <c r="B5" s="28">
        <f>Hoja1!D25</f>
        <v>16100000</v>
      </c>
      <c r="C5" s="29">
        <f>Hoja1!F25</f>
        <v>1092931.81</v>
      </c>
      <c r="D5" s="30">
        <f>C5/B5</f>
        <v>6.7883963354037277E-2</v>
      </c>
      <c r="N5" s="39"/>
    </row>
    <row r="6" spans="1:14" ht="15.75" x14ac:dyDescent="0.25">
      <c r="A6" s="23">
        <v>68</v>
      </c>
      <c r="B6" s="28">
        <f>Hoja1!D26</f>
        <v>7300000</v>
      </c>
      <c r="C6" s="29">
        <f>Hoja1!F26</f>
        <v>594103.72</v>
      </c>
      <c r="D6" s="30">
        <f>C6/B6</f>
        <v>8.1384071232876706E-2</v>
      </c>
    </row>
    <row r="7" spans="1:14" ht="16.5" thickBot="1" x14ac:dyDescent="0.3">
      <c r="A7" s="25">
        <v>69</v>
      </c>
      <c r="B7" s="31">
        <f>Hoja1!D27</f>
        <v>7600000</v>
      </c>
      <c r="C7" s="32">
        <f>Hoja1!F27</f>
        <v>695201.21</v>
      </c>
      <c r="D7" s="38">
        <f>C7/B7</f>
        <v>9.1473843421052622E-2</v>
      </c>
    </row>
    <row r="8" spans="1:14" ht="16.5" thickBot="1" x14ac:dyDescent="0.3">
      <c r="B8" s="33">
        <f>SUM(B5:B7)</f>
        <v>31000000</v>
      </c>
      <c r="C8" s="37">
        <f>SUM(C5:C7)</f>
        <v>2382236.7400000002</v>
      </c>
      <c r="D8" s="34">
        <f>C8/B8</f>
        <v>7.684634645161291E-2</v>
      </c>
    </row>
    <row r="41" spans="1:4" ht="60" x14ac:dyDescent="0.25">
      <c r="A41" s="52"/>
      <c r="B41" s="52" t="s">
        <v>40</v>
      </c>
      <c r="C41" s="52" t="s">
        <v>41</v>
      </c>
      <c r="D41" s="53" t="s">
        <v>42</v>
      </c>
    </row>
    <row r="42" spans="1:4" x14ac:dyDescent="0.25">
      <c r="A42" s="52" t="s">
        <v>22</v>
      </c>
      <c r="B42" s="56">
        <f>Hoja1!F10</f>
        <v>16100000</v>
      </c>
      <c r="C42" s="58">
        <f>Hoja1!F13</f>
        <v>1092931.81</v>
      </c>
      <c r="D42" s="54">
        <f>C42/B42</f>
        <v>6.7883963354037277E-2</v>
      </c>
    </row>
    <row r="43" spans="1:4" x14ac:dyDescent="0.25">
      <c r="A43" s="52" t="s">
        <v>23</v>
      </c>
      <c r="B43" s="56">
        <f>Hoja1!F11</f>
        <v>7300000</v>
      </c>
      <c r="C43" s="58">
        <f>Hoja1!F14</f>
        <v>594103.72</v>
      </c>
      <c r="D43" s="54">
        <f t="shared" ref="D43:D44" si="0">C43/B43</f>
        <v>8.1384071232876706E-2</v>
      </c>
    </row>
    <row r="44" spans="1:4" x14ac:dyDescent="0.25">
      <c r="A44" s="52" t="s">
        <v>24</v>
      </c>
      <c r="B44" s="56">
        <f>Hoja1!F12</f>
        <v>7600000</v>
      </c>
      <c r="C44" s="58">
        <f>Hoja1!F15</f>
        <v>695201.21</v>
      </c>
      <c r="D44" s="54">
        <f t="shared" si="0"/>
        <v>9.1473843421052622E-2</v>
      </c>
    </row>
    <row r="45" spans="1:4" x14ac:dyDescent="0.25">
      <c r="B45" s="57">
        <f>SUM(B42:B44)</f>
        <v>31000000</v>
      </c>
      <c r="C45" s="57">
        <f>SUM(C42:C44)</f>
        <v>2382236.7400000002</v>
      </c>
      <c r="D45" s="55">
        <f>SUM(D42:D44)/3</f>
        <v>8.0247292669322193E-2</v>
      </c>
    </row>
    <row r="51" spans="1:4" ht="45" x14ac:dyDescent="0.25">
      <c r="B51" t="s">
        <v>40</v>
      </c>
      <c r="C51" t="s">
        <v>41</v>
      </c>
      <c r="D51" s="50" t="s">
        <v>43</v>
      </c>
    </row>
    <row r="52" spans="1:4" x14ac:dyDescent="0.25">
      <c r="A52" t="s">
        <v>22</v>
      </c>
      <c r="B52" s="39">
        <f>Hoja1!D25</f>
        <v>16100000</v>
      </c>
      <c r="C52" s="59">
        <f>Hoja1!F25</f>
        <v>1092931.81</v>
      </c>
      <c r="D52" s="51">
        <f>C52/B52</f>
        <v>6.7883963354037277E-2</v>
      </c>
    </row>
    <row r="53" spans="1:4" x14ac:dyDescent="0.25">
      <c r="A53" t="s">
        <v>23</v>
      </c>
      <c r="B53" s="39">
        <f>Hoja1!D26</f>
        <v>7300000</v>
      </c>
      <c r="C53" s="59">
        <f>Hoja1!F26</f>
        <v>594103.72</v>
      </c>
      <c r="D53" s="51">
        <f>C53/B53</f>
        <v>8.1384071232876706E-2</v>
      </c>
    </row>
    <row r="54" spans="1:4" x14ac:dyDescent="0.25">
      <c r="A54" t="s">
        <v>24</v>
      </c>
      <c r="B54" s="39">
        <f>Hoja1!D27</f>
        <v>7600000</v>
      </c>
      <c r="C54" s="59">
        <f>Hoja1!F27</f>
        <v>695201.21</v>
      </c>
      <c r="D54" s="51">
        <f>C54/B54</f>
        <v>9.1473843421052622E-2</v>
      </c>
    </row>
    <row r="55" spans="1:4" x14ac:dyDescent="0.25">
      <c r="B55" s="39">
        <f>SUM(B52:B54)</f>
        <v>31000000</v>
      </c>
      <c r="C55" s="39">
        <f>SUM(C52:C54)</f>
        <v>2382236.7400000002</v>
      </c>
      <c r="D55" s="51">
        <f>C55/B55</f>
        <v>7.684634645161291E-2</v>
      </c>
    </row>
    <row r="56" spans="1:4" x14ac:dyDescent="0.25">
      <c r="D56" s="60">
        <f>(D52+D53+D54)/3</f>
        <v>8.0247292669322193E-2</v>
      </c>
    </row>
  </sheetData>
  <sortState xmlns:xlrd2="http://schemas.microsoft.com/office/spreadsheetml/2017/richdata2" ref="A52:D54">
    <sortCondition descending="1" ref="D52:D54"/>
  </sortState>
  <mergeCells count="3">
    <mergeCell ref="B3:B4"/>
    <mergeCell ref="C3:C4"/>
    <mergeCell ref="D3:D4"/>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Ramiro Hernández Zamora</dc:creator>
  <cp:lastModifiedBy>César Alberto Mármol Carranza</cp:lastModifiedBy>
  <cp:lastPrinted>2026-02-09T19:53:00Z</cp:lastPrinted>
  <dcterms:created xsi:type="dcterms:W3CDTF">2025-07-01T16:17:00Z</dcterms:created>
  <dcterms:modified xsi:type="dcterms:W3CDTF">2026-02-09T19:55:14Z</dcterms:modified>
</cp:coreProperties>
</file>